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activeTab="0"/>
  </bookViews>
  <sheets>
    <sheet name="Viec 08T-2017 Chinh thuc" sheetId="1" r:id="rId1"/>
    <sheet name="Tien 08T-2017 Chinh thuc" sheetId="2" r:id="rId2"/>
  </sheets>
  <externalReferences>
    <externalReference r:id="rId5"/>
    <externalReference r:id="rId6"/>
  </externalReferences>
  <definedNames>
    <definedName name="_xlnm.Print_Area" localSheetId="1">'Tien 08T-2017 Chinh thuc'!$A$1:$T$86</definedName>
    <definedName name="_xlnm.Print_Area" localSheetId="0">'Viec 08T-2017 Chinh thuc'!$A$1:$S$86</definedName>
    <definedName name="_xlnm.Print_Titles" localSheetId="1">'Tien 08T-2017 Chinh thuc'!$8:$13</definedName>
    <definedName name="_xlnm.Print_Titles" localSheetId="0">'Viec 08T-2017 Chinh thuc'!$8:$13</definedName>
  </definedNames>
  <calcPr fullCalcOnLoad="1"/>
</workbook>
</file>

<file path=xl/sharedStrings.xml><?xml version="1.0" encoding="utf-8"?>
<sst xmlns="http://schemas.openxmlformats.org/spreadsheetml/2006/main" count="110" uniqueCount="56">
  <si>
    <t>TỔNG CỤC THI HÀNH ÁN DÂN SỰ</t>
  </si>
  <si>
    <t>TRUNG TÂM THỐNG KÊ, QUẢN LÝ DỮ LIỆU VÀ ỨNG DỤNG CÔNG NGHỆ THÔNG TIN</t>
  </si>
  <si>
    <t>Đơn vị tính: việc</t>
  </si>
  <si>
    <t>STT</t>
  </si>
  <si>
    <t>Tên đơn vị</t>
  </si>
  <si>
    <t>Tổng số việc thụ lý</t>
  </si>
  <si>
    <t>Ủy thác thi hành án</t>
  </si>
  <si>
    <t>Cục Thi hành án dân sự rút lên thi hành</t>
  </si>
  <si>
    <t>Tổng số phải thi hành</t>
  </si>
  <si>
    <t xml:space="preserve">
Số việc chuyển
kỳ sau</t>
  </si>
  <si>
    <t xml:space="preserve">Tổng số
</t>
  </si>
  <si>
    <t>Chia ra:</t>
  </si>
  <si>
    <t>Số có điều kiện thi hành</t>
  </si>
  <si>
    <t xml:space="preserve">Số chưa có điều kiện thi hành </t>
  </si>
  <si>
    <t>Tổng số</t>
  </si>
  <si>
    <t>Năm trước chuyển sang</t>
  </si>
  <si>
    <t>Thụ lý mới</t>
  </si>
  <si>
    <t>Thi hành xong</t>
  </si>
  <si>
    <t>Đình chỉ thi hành án</t>
  </si>
  <si>
    <t>Đang thi hành án</t>
  </si>
  <si>
    <t>Hoãn thi hành án</t>
  </si>
  <si>
    <t>Tạm đình chỉ thi hành án</t>
  </si>
  <si>
    <t>Tạm dừng để GQKN</t>
  </si>
  <si>
    <t>Trường hợp khác</t>
  </si>
  <si>
    <t>A</t>
  </si>
  <si>
    <t>1</t>
  </si>
  <si>
    <t>3</t>
  </si>
  <si>
    <t>4</t>
  </si>
  <si>
    <t>5</t>
  </si>
  <si>
    <t>6</t>
  </si>
  <si>
    <t>8</t>
  </si>
  <si>
    <t>9</t>
  </si>
  <si>
    <t>11</t>
  </si>
  <si>
    <t>12</t>
  </si>
  <si>
    <t>14</t>
  </si>
  <si>
    <t>16</t>
  </si>
  <si>
    <t>17</t>
  </si>
  <si>
    <t>Tổng cộng</t>
  </si>
  <si>
    <t>Người lập biểu</t>
  </si>
  <si>
    <t>Đơn vị tính: 1.000 đồng</t>
  </si>
  <si>
    <t>Giảm thi hành án</t>
  </si>
  <si>
    <t>Tỷ lệ thi hành xong / có điều kiện</t>
  </si>
  <si>
    <t>18</t>
  </si>
  <si>
    <t>Số việc chuyển
kỳ sau</t>
  </si>
  <si>
    <t>Giảm án tồn</t>
  </si>
  <si>
    <t>Phân Loại án</t>
  </si>
  <si>
    <t>Đinh Nam Hải</t>
  </si>
  <si>
    <r>
      <t xml:space="preserve">PHỤ LỤC I
THỐNG KÊ KẾT QUẢ THI HÀNH VỀ VIỆC 08 THÁNG NĂM 2017
</t>
    </r>
    <r>
      <rPr>
        <i/>
        <sz val="12"/>
        <rFont val="Times New Roman"/>
        <family val="1"/>
      </rPr>
      <t>(Kèm theo Báo cáo số       /BC-TKDLCT ngày 7/6/2017 của Trung tâm Thống kê, Quản lý dữ liệu và Ứng dụng công nghệ thông tin)</t>
    </r>
  </si>
  <si>
    <r>
      <t xml:space="preserve">PHỤ LỤC II
THỐNG KÊ KẾT QUẢ THI HÀNH VỀ GIÁ TRỊ 08 THÁNG NĂM 2017
</t>
    </r>
    <r>
      <rPr>
        <i/>
        <sz val="12"/>
        <rFont val="Times New Roman"/>
        <family val="1"/>
      </rPr>
      <t>(Kèm theo Báo cáo số       /BC-TKDLCT ngày 7/6/2017 của Trung tâm Thống kê, Quản lý dữ liệu và Ứng dụng công nghệ thông tin)</t>
    </r>
  </si>
  <si>
    <t>Hà Nội, ngày 7 tháng 6 năm 2017</t>
  </si>
  <si>
    <t>Số có điều kiện chuyển kỳ sau 2017</t>
  </si>
  <si>
    <t>Số có điều kiện chuyển kỳ sau 2016</t>
  </si>
  <si>
    <t>Xếp loại tổng số thụ lý</t>
  </si>
  <si>
    <t>Xếp loại kết quả thi hành án</t>
  </si>
  <si>
    <t>Năm trước chuyển sang năm 2016</t>
  </si>
  <si>
    <t>Lệch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</si>
</sst>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General_)"/>
    <numFmt numFmtId="174" formatCode="_ * #,##0_ ;_ * \-#,##0_ ;_ * &quot;-&quot;_ ;_ @_ "/>
    <numFmt numFmtId="175" formatCode="_ * #,##0.00_ ;_ * \-#,##0.00_ ;_ * &quot;-&quot;??_ ;_ @_ "/>
    <numFmt numFmtId="176" formatCode="\$#,##0\ ;\(\$#,##0\)"/>
    <numFmt numFmtId="177" formatCode="#,##0_);\-#,##0_)"/>
    <numFmt numFmtId="178" formatCode="0.00_)"/>
    <numFmt numFmtId="179" formatCode="#,##0.00_);\-#,##0.00_)"/>
    <numFmt numFmtId="180" formatCode="#,##0.00\ &quot;F&quot;;[Red]\-#,##0.00\ &quot;F&quot;"/>
    <numFmt numFmtId="181" formatCode="_-* #,##0\ &quot;F&quot;_-;\-* #,##0\ &quot;F&quot;_-;_-* &quot;-&quot;\ &quot;F&quot;_-;_-@_-"/>
    <numFmt numFmtId="182" formatCode="#,##0\ &quot;F&quot;;[Red]\-#,##0\ &quot;F&quot;"/>
    <numFmt numFmtId="183" formatCode="#,##0.00\ &quot;F&quot;;\-#,##0.00\ &quot;F&quot;"/>
    <numFmt numFmtId="184" formatCode="&quot;\&quot;#,##0;[Red]&quot;\&quot;&quot;\&quot;\-#,##0"/>
    <numFmt numFmtId="185" formatCode="&quot;\&quot;#,##0.00;[Red]&quot;\&quot;&quot;\&quot;&quot;\&quot;&quot;\&quot;&quot;\&quot;&quot;\&quot;\-#,##0.00"/>
    <numFmt numFmtId="186" formatCode="&quot;\&quot;#,##0.00;[Red]&quot;\&quot;\-#,##0.00"/>
    <numFmt numFmtId="187" formatCode="&quot;\&quot;#,##0;[Red]&quot;\&quot;\-#,##0"/>
    <numFmt numFmtId="188" formatCode="_-* #,##0_-;\-* #,##0_-;_-* &quot;-&quot;_-;_-@_-"/>
    <numFmt numFmtId="189" formatCode="_-* #,##0.00_-;\-* #,##0.00_-;_-* &quot;-&quot;??_-;_-@_-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[$-42A]dd\ mmmm\ yyyy"/>
    <numFmt numFmtId="193" formatCode="[$-42A]h:mm:ss\ AM/PM"/>
    <numFmt numFmtId="194" formatCode="_-* #,##0.0\ _₫_-;\-* #,##0.0\ _₫_-;_-* &quot;-&quot;??\ _₫_-;_-@_-"/>
    <numFmt numFmtId="195" formatCode="_-* #,##0\ _₫_-;\-* #,##0\ _₫_-;_-* &quot;-&quot;??\ _₫_-;_-@_-"/>
    <numFmt numFmtId="196" formatCode="0.0%"/>
  </numFmts>
  <fonts count="67">
    <font>
      <sz val="12"/>
      <name val="Times New Roman"/>
      <family val="1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12"/>
      <name val="|??¢¥¢¬¨Ï"/>
      <family val="1"/>
    </font>
    <font>
      <sz val="12"/>
      <name val="¹UAAA¼"/>
      <family val="3"/>
    </font>
    <font>
      <sz val="12"/>
      <name val="µ¸¿òÃ¼"/>
      <family val="3"/>
    </font>
    <font>
      <sz val="12"/>
      <name val="¹ÙÅÁÃ¼"/>
      <family val="1"/>
    </font>
    <font>
      <b/>
      <sz val="10"/>
      <name val="Helv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0"/>
    </font>
    <font>
      <sz val="11"/>
      <name val="VNI-Aptima"/>
      <family val="0"/>
    </font>
    <font>
      <sz val="10"/>
      <name val="VNbook-Antiqua"/>
      <family val="0"/>
    </font>
    <font>
      <sz val="13"/>
      <name val=".VnTime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2"/>
      <name val="新細明體"/>
      <family val="0"/>
    </font>
    <font>
      <sz val="12"/>
      <name val="Courier"/>
      <family val="3"/>
    </font>
    <font>
      <i/>
      <sz val="12"/>
      <name val="Times New Roman"/>
      <family val="1"/>
    </font>
    <font>
      <sz val="5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4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10" fillId="0" borderId="0">
      <alignment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52" fillId="26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53" fillId="27" borderId="1" applyNumberFormat="0" applyAlignment="0" applyProtection="0"/>
    <xf numFmtId="0" fontId="15" fillId="0" borderId="0">
      <alignment/>
      <protection/>
    </xf>
    <xf numFmtId="0" fontId="54" fillId="28" borderId="2" applyNumberFormat="0" applyAlignment="0" applyProtection="0"/>
    <xf numFmtId="171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170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56" fillId="29" borderId="0" applyNumberFormat="0" applyBorder="0" applyAlignment="0" applyProtection="0"/>
    <xf numFmtId="38" fontId="16" fillId="30" borderId="0" applyNumberFormat="0" applyBorder="0" applyAlignment="0" applyProtection="0"/>
    <xf numFmtId="177" fontId="17" fillId="31" borderId="0" applyBorder="0" applyProtection="0">
      <alignment/>
    </xf>
    <xf numFmtId="0" fontId="18" fillId="0" borderId="0">
      <alignment horizontal="left"/>
      <protection/>
    </xf>
    <xf numFmtId="0" fontId="19" fillId="0" borderId="3" applyNumberFormat="0" applyAlignment="0" applyProtection="0"/>
    <xf numFmtId="0" fontId="19" fillId="0" borderId="4">
      <alignment horizontal="left" vertical="center"/>
      <protection/>
    </xf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2" borderId="1" applyNumberFormat="0" applyAlignment="0" applyProtection="0"/>
    <xf numFmtId="10" fontId="16" fillId="30" borderId="8" applyNumberFormat="0" applyBorder="0" applyAlignment="0" applyProtection="0"/>
    <xf numFmtId="0" fontId="61" fillId="0" borderId="9" applyNumberFormat="0" applyFill="0" applyAlignment="0" applyProtection="0"/>
    <xf numFmtId="0" fontId="20" fillId="0" borderId="10">
      <alignment/>
      <protection/>
    </xf>
    <xf numFmtId="0" fontId="62" fillId="33" borderId="0" applyNumberFormat="0" applyBorder="0" applyAlignment="0" applyProtection="0"/>
    <xf numFmtId="178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0" fillId="34" borderId="11" applyNumberFormat="0" applyFont="0" applyAlignment="0" applyProtection="0"/>
    <xf numFmtId="179" fontId="22" fillId="0" borderId="0" applyFont="0" applyFill="0" applyBorder="0" applyProtection="0">
      <alignment vertical="top" wrapText="1"/>
    </xf>
    <xf numFmtId="0" fontId="63" fillId="27" borderId="12" applyNumberFormat="0" applyAlignment="0" applyProtection="0"/>
    <xf numFmtId="9" fontId="5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14" fontId="23" fillId="0" borderId="0">
      <alignment/>
      <protection/>
    </xf>
    <xf numFmtId="0" fontId="20" fillId="0" borderId="0">
      <alignment/>
      <protection/>
    </xf>
    <xf numFmtId="180" fontId="24" fillId="0" borderId="13">
      <alignment horizontal="right" vertical="center"/>
      <protection/>
    </xf>
    <xf numFmtId="181" fontId="24" fillId="0" borderId="13">
      <alignment horizontal="center"/>
      <protection/>
    </xf>
    <xf numFmtId="0" fontId="64" fillId="0" borderId="0" applyNumberFormat="0" applyFill="0" applyBorder="0" applyAlignment="0" applyProtection="0"/>
    <xf numFmtId="0" fontId="65" fillId="0" borderId="14" applyNumberFormat="0" applyFill="0" applyAlignment="0" applyProtection="0"/>
    <xf numFmtId="182" fontId="24" fillId="0" borderId="0">
      <alignment/>
      <protection/>
    </xf>
    <xf numFmtId="183" fontId="24" fillId="0" borderId="8">
      <alignment/>
      <protection/>
    </xf>
    <xf numFmtId="0" fontId="66" fillId="0" borderId="0" applyNumberForma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>
      <alignment/>
      <protection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188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90" fontId="29" fillId="0" borderId="0" applyFont="0" applyFill="0" applyBorder="0" applyAlignment="0" applyProtection="0"/>
    <xf numFmtId="42" fontId="30" fillId="0" borderId="0" applyFont="0" applyFill="0" applyBorder="0" applyAlignment="0" applyProtection="0"/>
    <xf numFmtId="191" fontId="29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90" applyFont="1" applyFill="1">
      <alignment/>
      <protection/>
    </xf>
    <xf numFmtId="49" fontId="3" fillId="0" borderId="0" xfId="90" applyNumberFormat="1" applyFont="1" applyFill="1">
      <alignment/>
      <protection/>
    </xf>
    <xf numFmtId="49" fontId="0" fillId="0" borderId="0" xfId="90" applyNumberFormat="1" applyFont="1" applyFill="1" applyBorder="1" applyAlignment="1">
      <alignment horizontal="right"/>
      <protection/>
    </xf>
    <xf numFmtId="0" fontId="5" fillId="0" borderId="8" xfId="90" applyNumberFormat="1" applyFont="1" applyFill="1" applyBorder="1" applyAlignment="1">
      <alignment horizontal="center" vertical="center" wrapText="1"/>
      <protection/>
    </xf>
    <xf numFmtId="49" fontId="5" fillId="0" borderId="15" xfId="90" applyNumberFormat="1" applyFont="1" applyFill="1" applyBorder="1" applyAlignment="1" applyProtection="1">
      <alignment horizontal="center" vertical="center" wrapText="1"/>
      <protection/>
    </xf>
    <xf numFmtId="0" fontId="5" fillId="0" borderId="13" xfId="90" applyNumberFormat="1" applyFont="1" applyFill="1" applyBorder="1" applyAlignment="1">
      <alignment horizontal="center" vertical="center" wrapText="1"/>
      <protection/>
    </xf>
    <xf numFmtId="0" fontId="5" fillId="0" borderId="15" xfId="90" applyNumberFormat="1" applyFont="1" applyFill="1" applyBorder="1" applyAlignment="1">
      <alignment horizontal="center" vertical="center" wrapText="1"/>
      <protection/>
    </xf>
    <xf numFmtId="0" fontId="7" fillId="0" borderId="16" xfId="90" applyFont="1" applyFill="1" applyBorder="1" applyAlignment="1">
      <alignment wrapText="1"/>
      <protection/>
    </xf>
    <xf numFmtId="3" fontId="8" fillId="0" borderId="15" xfId="60" applyNumberFormat="1" applyFont="1" applyFill="1" applyBorder="1" applyAlignment="1" applyProtection="1">
      <alignment horizontal="right" wrapText="1"/>
      <protection/>
    </xf>
    <xf numFmtId="3" fontId="8" fillId="0" borderId="8" xfId="90" applyNumberFormat="1" applyFont="1" applyFill="1" applyBorder="1" applyAlignment="1">
      <alignment horizontal="right" wrapText="1"/>
      <protection/>
    </xf>
    <xf numFmtId="0" fontId="3" fillId="0" borderId="0" xfId="90" applyFont="1" applyFill="1" applyAlignment="1">
      <alignment/>
      <protection/>
    </xf>
    <xf numFmtId="0" fontId="9" fillId="0" borderId="8" xfId="90" applyFont="1" applyFill="1" applyBorder="1" applyAlignment="1" applyProtection="1">
      <alignment horizontal="center" wrapText="1"/>
      <protection/>
    </xf>
    <xf numFmtId="1" fontId="9" fillId="0" borderId="8" xfId="90" applyNumberFormat="1" applyFont="1" applyFill="1" applyBorder="1" applyAlignment="1">
      <alignment horizontal="left"/>
      <protection/>
    </xf>
    <xf numFmtId="0" fontId="9" fillId="0" borderId="8" xfId="90" applyFont="1" applyFill="1" applyBorder="1" applyAlignment="1">
      <alignment horizontal="center" wrapText="1"/>
      <protection/>
    </xf>
    <xf numFmtId="0" fontId="4" fillId="0" borderId="0" xfId="90" applyNumberFormat="1" applyFont="1" applyFill="1" applyBorder="1" applyAlignment="1">
      <alignment horizontal="center" vertical="center"/>
      <protection/>
    </xf>
    <xf numFmtId="0" fontId="4" fillId="0" borderId="0" xfId="90" applyFont="1" applyFill="1" applyBorder="1" applyAlignment="1">
      <alignment horizontal="center"/>
      <protection/>
    </xf>
    <xf numFmtId="0" fontId="9" fillId="0" borderId="0" xfId="90" applyFont="1" applyFill="1">
      <alignment/>
      <protection/>
    </xf>
    <xf numFmtId="0" fontId="4" fillId="0" borderId="0" xfId="90" applyFont="1" applyFill="1" applyAlignment="1">
      <alignment horizontal="center" vertical="center"/>
      <protection/>
    </xf>
    <xf numFmtId="0" fontId="0" fillId="0" borderId="0" xfId="90" applyFont="1" applyFill="1">
      <alignment/>
      <protection/>
    </xf>
    <xf numFmtId="49" fontId="0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wrapText="1"/>
    </xf>
    <xf numFmtId="3" fontId="3" fillId="0" borderId="0" xfId="90" applyNumberFormat="1" applyFont="1" applyFill="1" applyAlignment="1">
      <alignment/>
      <protection/>
    </xf>
    <xf numFmtId="3" fontId="3" fillId="0" borderId="0" xfId="90" applyNumberFormat="1" applyFont="1" applyFill="1">
      <alignment/>
      <protection/>
    </xf>
    <xf numFmtId="10" fontId="8" fillId="0" borderId="8" xfId="90" applyNumberFormat="1" applyFont="1" applyFill="1" applyBorder="1" applyAlignment="1">
      <alignment horizontal="center" wrapText="1"/>
      <protection/>
    </xf>
    <xf numFmtId="0" fontId="3" fillId="0" borderId="0" xfId="90" applyFont="1" applyFill="1" applyBorder="1">
      <alignment/>
      <protection/>
    </xf>
    <xf numFmtId="172" fontId="32" fillId="0" borderId="15" xfId="61" applyNumberFormat="1" applyFont="1" applyFill="1" applyBorder="1" applyAlignment="1" applyProtection="1">
      <alignment horizontal="center" wrapText="1"/>
      <protection/>
    </xf>
    <xf numFmtId="3" fontId="32" fillId="0" borderId="8" xfId="90" applyNumberFormat="1" applyFont="1" applyFill="1" applyBorder="1" applyAlignment="1">
      <alignment horizontal="right" wrapText="1"/>
      <protection/>
    </xf>
    <xf numFmtId="10" fontId="32" fillId="0" borderId="8" xfId="97" applyNumberFormat="1" applyFont="1" applyFill="1" applyBorder="1" applyAlignment="1">
      <alignment horizontal="center" wrapText="1"/>
    </xf>
    <xf numFmtId="172" fontId="3" fillId="0" borderId="0" xfId="90" applyNumberFormat="1" applyFont="1" applyFill="1" applyBorder="1">
      <alignment/>
      <protection/>
    </xf>
    <xf numFmtId="0" fontId="4" fillId="0" borderId="0" xfId="90" applyFont="1" applyFill="1">
      <alignment/>
      <protection/>
    </xf>
    <xf numFmtId="195" fontId="3" fillId="0" borderId="0" xfId="58" applyNumberFormat="1" applyFont="1" applyFill="1" applyAlignment="1">
      <alignment/>
    </xf>
    <xf numFmtId="10" fontId="3" fillId="0" borderId="0" xfId="94" applyNumberFormat="1" applyFont="1" applyFill="1" applyAlignment="1">
      <alignment/>
    </xf>
    <xf numFmtId="195" fontId="3" fillId="0" borderId="0" xfId="90" applyNumberFormat="1" applyFont="1" applyFill="1" applyAlignment="1">
      <alignment/>
      <protection/>
    </xf>
    <xf numFmtId="195" fontId="3" fillId="0" borderId="0" xfId="58" applyNumberFormat="1" applyFont="1" applyFill="1" applyAlignment="1">
      <alignment/>
    </xf>
    <xf numFmtId="172" fontId="3" fillId="0" borderId="0" xfId="90" applyNumberFormat="1" applyFont="1" applyFill="1">
      <alignment/>
      <protection/>
    </xf>
    <xf numFmtId="172" fontId="3" fillId="0" borderId="0" xfId="94" applyNumberFormat="1" applyFont="1" applyFill="1" applyAlignment="1">
      <alignment/>
    </xf>
    <xf numFmtId="9" fontId="3" fillId="0" borderId="0" xfId="94" applyNumberFormat="1" applyFont="1" applyFill="1" applyAlignment="1">
      <alignment/>
    </xf>
    <xf numFmtId="0" fontId="4" fillId="0" borderId="17" xfId="90" applyFont="1" applyFill="1" applyBorder="1" applyAlignment="1">
      <alignment horizontal="center" vertical="center" wrapText="1"/>
      <protection/>
    </xf>
    <xf numFmtId="0" fontId="4" fillId="0" borderId="18" xfId="90" applyFont="1" applyFill="1" applyBorder="1" applyAlignment="1">
      <alignment horizontal="center" vertical="center" wrapText="1"/>
      <protection/>
    </xf>
    <xf numFmtId="0" fontId="4" fillId="0" borderId="15" xfId="90" applyFont="1" applyFill="1" applyBorder="1" applyAlignment="1">
      <alignment horizontal="center" vertical="center" wrapText="1"/>
      <protection/>
    </xf>
    <xf numFmtId="0" fontId="4" fillId="0" borderId="0" xfId="90" applyFont="1" applyFill="1" applyAlignment="1">
      <alignment horizontal="center"/>
      <protection/>
    </xf>
    <xf numFmtId="0" fontId="4" fillId="0" borderId="0" xfId="90" applyFont="1" applyFill="1" applyAlignment="1">
      <alignment horizontal="center" vertical="center"/>
      <protection/>
    </xf>
    <xf numFmtId="49" fontId="5" fillId="0" borderId="8" xfId="9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wrapText="1"/>
    </xf>
    <xf numFmtId="0" fontId="5" fillId="0" borderId="0" xfId="90" applyFont="1" applyFill="1" applyAlignment="1">
      <alignment horizontal="center"/>
      <protection/>
    </xf>
    <xf numFmtId="0" fontId="6" fillId="0" borderId="0" xfId="90" applyFont="1" applyFill="1" applyAlignment="1">
      <alignment horizontal="center" wrapText="1"/>
      <protection/>
    </xf>
    <xf numFmtId="0" fontId="6" fillId="0" borderId="0" xfId="90" applyFont="1" applyFill="1" applyAlignment="1">
      <alignment horizontal="center"/>
      <protection/>
    </xf>
    <xf numFmtId="49" fontId="0" fillId="0" borderId="19" xfId="90" applyNumberFormat="1" applyFont="1" applyFill="1" applyBorder="1" applyAlignment="1">
      <alignment horizontal="center"/>
      <protection/>
    </xf>
    <xf numFmtId="49" fontId="5" fillId="0" borderId="17" xfId="90" applyNumberFormat="1" applyFont="1" applyFill="1" applyBorder="1" applyAlignment="1" applyProtection="1">
      <alignment horizontal="center" vertical="center" wrapText="1"/>
      <protection/>
    </xf>
    <xf numFmtId="49" fontId="5" fillId="0" borderId="18" xfId="90" applyNumberFormat="1" applyFont="1" applyFill="1" applyBorder="1" applyAlignment="1" applyProtection="1">
      <alignment horizontal="center" vertical="center" wrapText="1"/>
      <protection/>
    </xf>
    <xf numFmtId="49" fontId="5" fillId="0" borderId="15" xfId="90" applyNumberFormat="1" applyFont="1" applyFill="1" applyBorder="1" applyAlignment="1" applyProtection="1">
      <alignment horizontal="center" vertical="center" wrapText="1"/>
      <protection/>
    </xf>
    <xf numFmtId="49" fontId="5" fillId="0" borderId="8" xfId="90" applyNumberFormat="1" applyFont="1" applyFill="1" applyBorder="1" applyAlignment="1">
      <alignment horizontal="center" vertical="center" wrapText="1"/>
      <protection/>
    </xf>
    <xf numFmtId="0" fontId="5" fillId="0" borderId="13" xfId="90" applyNumberFormat="1" applyFont="1" applyFill="1" applyBorder="1" applyAlignment="1">
      <alignment horizontal="center" vertical="center" wrapText="1"/>
      <protection/>
    </xf>
    <xf numFmtId="0" fontId="5" fillId="0" borderId="16" xfId="90" applyNumberFormat="1" applyFont="1" applyFill="1" applyBorder="1" applyAlignment="1">
      <alignment horizontal="center" vertical="center" wrapText="1"/>
      <protection/>
    </xf>
    <xf numFmtId="0" fontId="4" fillId="0" borderId="0" xfId="90" applyNumberFormat="1" applyFont="1" applyFill="1" applyBorder="1" applyAlignment="1">
      <alignment horizontal="center" vertical="center"/>
      <protection/>
    </xf>
    <xf numFmtId="0" fontId="31" fillId="0" borderId="20" xfId="90" applyFont="1" applyFill="1" applyBorder="1" applyAlignment="1">
      <alignment horizontal="center"/>
      <protection/>
    </xf>
    <xf numFmtId="0" fontId="4" fillId="0" borderId="8" xfId="90" applyFont="1" applyFill="1" applyBorder="1" applyAlignment="1">
      <alignment horizontal="center" vertical="center" wrapText="1"/>
      <protection/>
    </xf>
    <xf numFmtId="49" fontId="4" fillId="0" borderId="8" xfId="90" applyNumberFormat="1" applyFont="1" applyFill="1" applyBorder="1" applyAlignment="1">
      <alignment horizontal="center" vertical="center" wrapText="1"/>
      <protection/>
    </xf>
    <xf numFmtId="0" fontId="5" fillId="0" borderId="8" xfId="90" applyNumberFormat="1" applyFont="1" applyFill="1" applyBorder="1" applyAlignment="1">
      <alignment horizontal="center" vertical="center" wrapText="1"/>
      <protection/>
    </xf>
    <xf numFmtId="49" fontId="5" fillId="0" borderId="13" xfId="90" applyNumberFormat="1" applyFont="1" applyFill="1" applyBorder="1" applyAlignment="1">
      <alignment horizontal="center" vertical="center" wrapText="1"/>
      <protection/>
    </xf>
    <xf numFmtId="49" fontId="5" fillId="0" borderId="4" xfId="90" applyNumberFormat="1" applyFont="1" applyFill="1" applyBorder="1" applyAlignment="1">
      <alignment horizontal="center" vertical="center" wrapText="1"/>
      <protection/>
    </xf>
    <xf numFmtId="49" fontId="5" fillId="0" borderId="16" xfId="90" applyNumberFormat="1" applyFont="1" applyFill="1" applyBorder="1" applyAlignment="1" applyProtection="1">
      <alignment horizontal="center" vertical="center" wrapText="1"/>
      <protection/>
    </xf>
    <xf numFmtId="49" fontId="0" fillId="0" borderId="19" xfId="90" applyNumberFormat="1" applyFont="1" applyFill="1" applyBorder="1" applyAlignment="1">
      <alignment horizontal="center"/>
      <protection/>
    </xf>
  </cellXfs>
  <cellStyles count="110">
    <cellStyle name="Normal" xfId="0"/>
    <cellStyle name="?_x001D_??%U©÷u&amp;H©÷9_x0008_? s&#10;_x0007__x0001__x0001_" xfId="15"/>
    <cellStyle name="??_?? -NIML2" xfId="16"/>
    <cellStyle name="??A? [0]_ÿÿÿÿÿÿ_1_¢¬???¢â? " xfId="17"/>
    <cellStyle name="??A?_ÿÿÿÿÿÿ_1_¢¬???¢â? " xfId="18"/>
    <cellStyle name="?¡±¢¥?_?¨ù??¢´¢¥_¢¬???¢â? " xfId="19"/>
    <cellStyle name="?ðÇ%U?&amp;H?_x0008_?s&#10;_x0007__x0001__x0001_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AeE­ [0]_INQUIRY ¿μ¾÷AßAø " xfId="45"/>
    <cellStyle name="AeE­_INQUIRY ¿µ¾÷AßAø " xfId="46"/>
    <cellStyle name="ÄÞ¸¶ [0]_1" xfId="47"/>
    <cellStyle name="AÞ¸¶ [0]_INQUIRY ¿?¾÷AßAø " xfId="48"/>
    <cellStyle name="ÄÞ¸¶_1" xfId="49"/>
    <cellStyle name="AÞ¸¶_INQUIRY ¿?¾÷AßAø " xfId="50"/>
    <cellStyle name="Bad" xfId="51"/>
    <cellStyle name="C?AØ_¿?¾÷CoE² " xfId="52"/>
    <cellStyle name="C￥AØ_¿μ¾÷CoE² " xfId="53"/>
    <cellStyle name="Ç¥ÁØ_ÿÿÿÿÿÿ_4_ÃÑÇÕ°è " xfId="54"/>
    <cellStyle name="Calculation" xfId="55"/>
    <cellStyle name="category" xfId="56"/>
    <cellStyle name="Check Cell" xfId="57"/>
    <cellStyle name="Comma" xfId="58"/>
    <cellStyle name="Comma [0]" xfId="59"/>
    <cellStyle name="Comma 2" xfId="60"/>
    <cellStyle name="Comma 2 2" xfId="61"/>
    <cellStyle name="Comma 2 3" xfId="62"/>
    <cellStyle name="Comma 3" xfId="63"/>
    <cellStyle name="Comma 4" xfId="64"/>
    <cellStyle name="Comma 5" xfId="65"/>
    <cellStyle name="Comma0" xfId="66"/>
    <cellStyle name="Currency" xfId="67"/>
    <cellStyle name="Currency [0]" xfId="68"/>
    <cellStyle name="Currency0" xfId="69"/>
    <cellStyle name="Date" xfId="70"/>
    <cellStyle name="Explanatory Text" xfId="71"/>
    <cellStyle name="Fixed" xfId="72"/>
    <cellStyle name="Good" xfId="73"/>
    <cellStyle name="Grey" xfId="74"/>
    <cellStyle name="Group" xfId="75"/>
    <cellStyle name="HEADER" xfId="76"/>
    <cellStyle name="Header1" xfId="77"/>
    <cellStyle name="Header2" xfId="78"/>
    <cellStyle name="Heading 1" xfId="79"/>
    <cellStyle name="Heading 2" xfId="80"/>
    <cellStyle name="Heading 3" xfId="81"/>
    <cellStyle name="Heading 4" xfId="82"/>
    <cellStyle name="Input" xfId="83"/>
    <cellStyle name="Input [yellow]" xfId="84"/>
    <cellStyle name="Linked Cell" xfId="85"/>
    <cellStyle name="Model" xfId="86"/>
    <cellStyle name="Neutral" xfId="87"/>
    <cellStyle name="Normal - Style1" xfId="88"/>
    <cellStyle name="Normal 2" xfId="89"/>
    <cellStyle name="Normal 2 2" xfId="90"/>
    <cellStyle name="Note" xfId="91"/>
    <cellStyle name="NWM" xfId="92"/>
    <cellStyle name="Output" xfId="93"/>
    <cellStyle name="Percent" xfId="94"/>
    <cellStyle name="Percent [2]" xfId="95"/>
    <cellStyle name="Percent 2" xfId="96"/>
    <cellStyle name="Percent 3" xfId="97"/>
    <cellStyle name="Style Date" xfId="98"/>
    <cellStyle name="subhead" xfId="99"/>
    <cellStyle name="T" xfId="100"/>
    <cellStyle name="th" xfId="101"/>
    <cellStyle name="Title" xfId="102"/>
    <cellStyle name="Total" xfId="103"/>
    <cellStyle name="viet" xfId="104"/>
    <cellStyle name="viet2" xfId="105"/>
    <cellStyle name="Warning Text" xfId="106"/>
    <cellStyle name="똿뗦먛귟 [0.00]_PRODUCT DETAIL Q1" xfId="107"/>
    <cellStyle name="똿뗦먛귟_PRODUCT DETAIL Q1" xfId="108"/>
    <cellStyle name="믅됞 [0.00]_PRODUCT DETAIL Q1" xfId="109"/>
    <cellStyle name="믅됞_PRODUCT DETAIL Q1" xfId="110"/>
    <cellStyle name="백분율_95" xfId="111"/>
    <cellStyle name="뷭?_BOOKSHIP" xfId="112"/>
    <cellStyle name="콤마 [0]_1202" xfId="113"/>
    <cellStyle name="콤마_1202" xfId="114"/>
    <cellStyle name="통화 [0]_1202" xfId="115"/>
    <cellStyle name="통화_1202" xfId="116"/>
    <cellStyle name="표준_(정보부문)월별인원계획" xfId="117"/>
    <cellStyle name="一般_Book1" xfId="118"/>
    <cellStyle name="千分位[0]_Book1" xfId="119"/>
    <cellStyle name="千分位_Book1" xfId="120"/>
    <cellStyle name="貨幣 [0]_Book1" xfId="121"/>
    <cellStyle name="貨幣[0]_MATL COST ANALYSIS" xfId="122"/>
    <cellStyle name="貨幣_Book1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0</xdr:rowOff>
    </xdr:from>
    <xdr:ext cx="85725" cy="247650"/>
    <xdr:sp>
      <xdr:nvSpPr>
        <xdr:cNvPr id="1" name="Text Box 1"/>
        <xdr:cNvSpPr txBox="1">
          <a:spLocks noChangeArrowheads="1"/>
        </xdr:cNvSpPr>
      </xdr:nvSpPr>
      <xdr:spPr>
        <a:xfrm>
          <a:off x="1057275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247650"/>
    <xdr:sp>
      <xdr:nvSpPr>
        <xdr:cNvPr id="2" name="Text Box 1"/>
        <xdr:cNvSpPr txBox="1">
          <a:spLocks noChangeArrowheads="1"/>
        </xdr:cNvSpPr>
      </xdr:nvSpPr>
      <xdr:spPr>
        <a:xfrm>
          <a:off x="1057275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1</xdr:col>
      <xdr:colOff>676275</xdr:colOff>
      <xdr:row>2</xdr:row>
      <xdr:rowOff>28575</xdr:rowOff>
    </xdr:from>
    <xdr:to>
      <xdr:col>5</xdr:col>
      <xdr:colOff>266700</xdr:colOff>
      <xdr:row>2</xdr:row>
      <xdr:rowOff>28575</xdr:rowOff>
    </xdr:to>
    <xdr:sp>
      <xdr:nvSpPr>
        <xdr:cNvPr id="3" name="Straight Connector 3"/>
        <xdr:cNvSpPr>
          <a:spLocks/>
        </xdr:cNvSpPr>
      </xdr:nvSpPr>
      <xdr:spPr>
        <a:xfrm>
          <a:off x="866775" y="666750"/>
          <a:ext cx="2000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0</xdr:rowOff>
    </xdr:from>
    <xdr:ext cx="85725" cy="247650"/>
    <xdr:sp>
      <xdr:nvSpPr>
        <xdr:cNvPr id="1" name="Text Box 1"/>
        <xdr:cNvSpPr txBox="1">
          <a:spLocks noChangeArrowheads="1"/>
        </xdr:cNvSpPr>
      </xdr:nvSpPr>
      <xdr:spPr>
        <a:xfrm>
          <a:off x="971550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247650"/>
    <xdr:sp>
      <xdr:nvSpPr>
        <xdr:cNvPr id="2" name="Text Box 1"/>
        <xdr:cNvSpPr txBox="1">
          <a:spLocks noChangeArrowheads="1"/>
        </xdr:cNvSpPr>
      </xdr:nvSpPr>
      <xdr:spPr>
        <a:xfrm>
          <a:off x="971550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2</xdr:col>
      <xdr:colOff>95250</xdr:colOff>
      <xdr:row>2</xdr:row>
      <xdr:rowOff>38100</xdr:rowOff>
    </xdr:from>
    <xdr:to>
      <xdr:col>6</xdr:col>
      <xdr:colOff>95250</xdr:colOff>
      <xdr:row>2</xdr:row>
      <xdr:rowOff>47625</xdr:rowOff>
    </xdr:to>
    <xdr:sp>
      <xdr:nvSpPr>
        <xdr:cNvPr id="3" name="Straight Connector 3"/>
        <xdr:cNvSpPr>
          <a:spLocks/>
        </xdr:cNvSpPr>
      </xdr:nvSpPr>
      <xdr:spPr>
        <a:xfrm>
          <a:off x="1066800" y="676275"/>
          <a:ext cx="21145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guyen%20Dai%20Duong\Downloads\1.%20Tong%20hop%2008T-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inh%20Nam%20Hai\Desktop\QH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Viec 08T-2017"/>
      <sheetName val="Tien 08T-2017"/>
    </sheetNames>
    <sheetDataSet>
      <sheetData sheetId="1">
        <row r="15">
          <cell r="B15" t="str">
            <v>An Giang</v>
          </cell>
          <cell r="C15">
            <v>13970</v>
          </cell>
          <cell r="F15">
            <v>140</v>
          </cell>
          <cell r="G15">
            <v>6</v>
          </cell>
          <cell r="H15">
            <v>13830</v>
          </cell>
          <cell r="I15">
            <v>10873</v>
          </cell>
          <cell r="J15">
            <v>5351</v>
          </cell>
          <cell r="K15">
            <v>156</v>
          </cell>
          <cell r="L15">
            <v>5140</v>
          </cell>
          <cell r="M15">
            <v>183</v>
          </cell>
          <cell r="N15">
            <v>11</v>
          </cell>
          <cell r="O15">
            <v>0</v>
          </cell>
          <cell r="P15">
            <v>32</v>
          </cell>
          <cell r="Q15">
            <v>2957</v>
          </cell>
        </row>
        <row r="16">
          <cell r="B16" t="str">
            <v>Bạc Liêu</v>
          </cell>
          <cell r="C16">
            <v>9538</v>
          </cell>
          <cell r="F16">
            <v>105</v>
          </cell>
          <cell r="G16">
            <v>0</v>
          </cell>
          <cell r="H16">
            <v>9433</v>
          </cell>
          <cell r="I16">
            <v>7935</v>
          </cell>
          <cell r="J16">
            <v>4584</v>
          </cell>
          <cell r="K16">
            <v>57</v>
          </cell>
          <cell r="L16">
            <v>3263</v>
          </cell>
          <cell r="M16">
            <v>8</v>
          </cell>
          <cell r="N16">
            <v>8</v>
          </cell>
          <cell r="O16">
            <v>1</v>
          </cell>
          <cell r="P16">
            <v>14</v>
          </cell>
          <cell r="Q16">
            <v>1498</v>
          </cell>
        </row>
        <row r="17">
          <cell r="B17" t="str">
            <v>Bắc Giang</v>
          </cell>
          <cell r="C17">
            <v>9892</v>
          </cell>
          <cell r="F17">
            <v>126</v>
          </cell>
          <cell r="G17">
            <v>4</v>
          </cell>
          <cell r="H17">
            <v>9766</v>
          </cell>
          <cell r="I17">
            <v>6759</v>
          </cell>
          <cell r="J17">
            <v>4617</v>
          </cell>
          <cell r="K17">
            <v>130</v>
          </cell>
          <cell r="L17">
            <v>1903</v>
          </cell>
          <cell r="M17">
            <v>87</v>
          </cell>
          <cell r="N17">
            <v>3</v>
          </cell>
          <cell r="O17">
            <v>0</v>
          </cell>
          <cell r="P17">
            <v>19</v>
          </cell>
          <cell r="Q17">
            <v>3007</v>
          </cell>
        </row>
        <row r="18">
          <cell r="B18" t="str">
            <v>Bắc Kạn</v>
          </cell>
          <cell r="C18">
            <v>1893</v>
          </cell>
          <cell r="F18">
            <v>46</v>
          </cell>
          <cell r="G18">
            <v>3</v>
          </cell>
          <cell r="H18">
            <v>1847</v>
          </cell>
          <cell r="I18">
            <v>1338</v>
          </cell>
          <cell r="J18">
            <v>1141</v>
          </cell>
          <cell r="K18">
            <v>30</v>
          </cell>
          <cell r="L18">
            <v>156</v>
          </cell>
          <cell r="M18">
            <v>2</v>
          </cell>
          <cell r="N18">
            <v>0</v>
          </cell>
          <cell r="O18">
            <v>0</v>
          </cell>
          <cell r="P18">
            <v>9</v>
          </cell>
          <cell r="Q18">
            <v>509</v>
          </cell>
        </row>
        <row r="19">
          <cell r="B19" t="str">
            <v>Bắc Ninh</v>
          </cell>
          <cell r="C19">
            <v>5811</v>
          </cell>
          <cell r="F19">
            <v>43</v>
          </cell>
          <cell r="G19">
            <v>2</v>
          </cell>
          <cell r="H19">
            <v>5768</v>
          </cell>
          <cell r="I19">
            <v>4544</v>
          </cell>
          <cell r="J19">
            <v>3180</v>
          </cell>
          <cell r="K19">
            <v>30</v>
          </cell>
          <cell r="L19">
            <v>1278</v>
          </cell>
          <cell r="M19">
            <v>37</v>
          </cell>
          <cell r="N19">
            <v>4</v>
          </cell>
          <cell r="O19">
            <v>0</v>
          </cell>
          <cell r="P19">
            <v>15</v>
          </cell>
          <cell r="Q19">
            <v>1224</v>
          </cell>
        </row>
        <row r="20">
          <cell r="B20" t="str">
            <v>Bến Tre</v>
          </cell>
          <cell r="C20">
            <v>14537</v>
          </cell>
          <cell r="F20">
            <v>113</v>
          </cell>
          <cell r="G20">
            <v>2</v>
          </cell>
          <cell r="H20">
            <v>14424</v>
          </cell>
          <cell r="I20">
            <v>12239</v>
          </cell>
          <cell r="J20">
            <v>7136</v>
          </cell>
          <cell r="K20">
            <v>206</v>
          </cell>
          <cell r="L20">
            <v>4752</v>
          </cell>
          <cell r="M20">
            <v>124</v>
          </cell>
          <cell r="N20">
            <v>1</v>
          </cell>
          <cell r="O20">
            <v>0</v>
          </cell>
          <cell r="P20">
            <v>20</v>
          </cell>
          <cell r="Q20">
            <v>2185</v>
          </cell>
        </row>
        <row r="21">
          <cell r="B21" t="str">
            <v>Bình Dương</v>
          </cell>
          <cell r="C21">
            <v>24139</v>
          </cell>
          <cell r="F21">
            <v>348</v>
          </cell>
          <cell r="G21">
            <v>13</v>
          </cell>
          <cell r="H21">
            <v>23791</v>
          </cell>
          <cell r="I21">
            <v>21229</v>
          </cell>
          <cell r="J21">
            <v>12353</v>
          </cell>
          <cell r="K21">
            <v>221</v>
          </cell>
          <cell r="L21">
            <v>8123</v>
          </cell>
          <cell r="M21">
            <v>376</v>
          </cell>
          <cell r="N21">
            <v>15</v>
          </cell>
          <cell r="O21">
            <v>0</v>
          </cell>
          <cell r="P21">
            <v>141</v>
          </cell>
          <cell r="Q21">
            <v>2562</v>
          </cell>
        </row>
        <row r="22">
          <cell r="B22" t="str">
            <v>Bình Định</v>
          </cell>
          <cell r="C22">
            <v>7873</v>
          </cell>
          <cell r="F22">
            <v>27</v>
          </cell>
          <cell r="G22">
            <v>2</v>
          </cell>
          <cell r="H22">
            <v>7846</v>
          </cell>
          <cell r="I22">
            <v>5787</v>
          </cell>
          <cell r="J22">
            <v>3567</v>
          </cell>
          <cell r="K22">
            <v>83</v>
          </cell>
          <cell r="L22">
            <v>2073</v>
          </cell>
          <cell r="M22">
            <v>27</v>
          </cell>
          <cell r="N22">
            <v>14</v>
          </cell>
          <cell r="O22">
            <v>0</v>
          </cell>
          <cell r="P22">
            <v>23</v>
          </cell>
          <cell r="Q22">
            <v>2059</v>
          </cell>
        </row>
        <row r="23">
          <cell r="B23" t="str">
            <v>Bình Phước</v>
          </cell>
          <cell r="C23">
            <v>12077</v>
          </cell>
          <cell r="F23">
            <v>268</v>
          </cell>
          <cell r="G23">
            <v>1</v>
          </cell>
          <cell r="H23">
            <v>11809</v>
          </cell>
          <cell r="I23">
            <v>8969</v>
          </cell>
          <cell r="J23">
            <v>4650</v>
          </cell>
          <cell r="K23">
            <v>236</v>
          </cell>
          <cell r="L23">
            <v>3924</v>
          </cell>
          <cell r="M23">
            <v>119</v>
          </cell>
          <cell r="N23">
            <v>7</v>
          </cell>
          <cell r="O23">
            <v>0</v>
          </cell>
          <cell r="P23">
            <v>33</v>
          </cell>
          <cell r="Q23">
            <v>2840</v>
          </cell>
        </row>
        <row r="24">
          <cell r="B24" t="str">
            <v>Bình Thuận</v>
          </cell>
          <cell r="C24">
            <v>14170</v>
          </cell>
          <cell r="F24">
            <v>111</v>
          </cell>
          <cell r="G24">
            <v>2</v>
          </cell>
          <cell r="H24">
            <v>14059</v>
          </cell>
          <cell r="I24">
            <v>11405</v>
          </cell>
          <cell r="J24">
            <v>6163</v>
          </cell>
          <cell r="K24">
            <v>293</v>
          </cell>
          <cell r="L24">
            <v>4703</v>
          </cell>
          <cell r="M24">
            <v>51</v>
          </cell>
          <cell r="N24">
            <v>12</v>
          </cell>
          <cell r="O24">
            <v>11</v>
          </cell>
          <cell r="P24">
            <v>172</v>
          </cell>
          <cell r="Q24">
            <v>2654</v>
          </cell>
        </row>
        <row r="25">
          <cell r="B25" t="str">
            <v>BR-Vũng Tàu</v>
          </cell>
          <cell r="C25">
            <v>11921</v>
          </cell>
          <cell r="F25">
            <v>127</v>
          </cell>
          <cell r="G25">
            <v>16</v>
          </cell>
          <cell r="H25">
            <v>11794</v>
          </cell>
          <cell r="I25">
            <v>9534</v>
          </cell>
          <cell r="J25">
            <v>5546</v>
          </cell>
          <cell r="K25">
            <v>81</v>
          </cell>
          <cell r="L25">
            <v>3776</v>
          </cell>
          <cell r="M25">
            <v>110</v>
          </cell>
          <cell r="N25">
            <v>9</v>
          </cell>
          <cell r="O25">
            <v>0</v>
          </cell>
          <cell r="P25">
            <v>12</v>
          </cell>
          <cell r="Q25">
            <v>2260</v>
          </cell>
        </row>
        <row r="26">
          <cell r="B26" t="str">
            <v>Cà Mau</v>
          </cell>
          <cell r="C26">
            <v>14747</v>
          </cell>
          <cell r="F26">
            <v>149</v>
          </cell>
          <cell r="G26">
            <v>2</v>
          </cell>
          <cell r="H26">
            <v>14598</v>
          </cell>
          <cell r="I26">
            <v>11162</v>
          </cell>
          <cell r="J26">
            <v>6136</v>
          </cell>
          <cell r="K26">
            <v>204</v>
          </cell>
          <cell r="L26">
            <v>4702</v>
          </cell>
          <cell r="M26">
            <v>73</v>
          </cell>
          <cell r="N26">
            <v>11</v>
          </cell>
          <cell r="O26">
            <v>0</v>
          </cell>
          <cell r="P26">
            <v>36</v>
          </cell>
          <cell r="Q26">
            <v>3436</v>
          </cell>
        </row>
        <row r="27">
          <cell r="B27" t="str">
            <v>Cao Bằng</v>
          </cell>
          <cell r="C27">
            <v>1697</v>
          </cell>
          <cell r="F27">
            <v>21</v>
          </cell>
          <cell r="G27">
            <v>4</v>
          </cell>
          <cell r="H27">
            <v>1676</v>
          </cell>
          <cell r="I27">
            <v>1301</v>
          </cell>
          <cell r="J27">
            <v>965</v>
          </cell>
          <cell r="K27">
            <v>22</v>
          </cell>
          <cell r="L27">
            <v>304</v>
          </cell>
          <cell r="M27">
            <v>1</v>
          </cell>
          <cell r="N27">
            <v>2</v>
          </cell>
          <cell r="O27">
            <v>0</v>
          </cell>
          <cell r="P27">
            <v>7</v>
          </cell>
          <cell r="Q27">
            <v>375</v>
          </cell>
        </row>
        <row r="28">
          <cell r="B28" t="str">
            <v>Cần Thơ</v>
          </cell>
          <cell r="C28">
            <v>12687</v>
          </cell>
          <cell r="F28">
            <v>194</v>
          </cell>
          <cell r="G28">
            <v>14</v>
          </cell>
          <cell r="H28">
            <v>12493</v>
          </cell>
          <cell r="I28">
            <v>9912</v>
          </cell>
          <cell r="J28">
            <v>4867</v>
          </cell>
          <cell r="K28">
            <v>270</v>
          </cell>
          <cell r="L28">
            <v>4531</v>
          </cell>
          <cell r="M28">
            <v>97</v>
          </cell>
          <cell r="N28">
            <v>22</v>
          </cell>
          <cell r="O28">
            <v>2</v>
          </cell>
          <cell r="P28">
            <v>123</v>
          </cell>
          <cell r="Q28">
            <v>2581</v>
          </cell>
        </row>
        <row r="29">
          <cell r="B29" t="str">
            <v>Đà Nẵng</v>
          </cell>
          <cell r="C29">
            <v>10708</v>
          </cell>
          <cell r="F29">
            <v>213</v>
          </cell>
          <cell r="G29">
            <v>24</v>
          </cell>
          <cell r="H29">
            <v>10495</v>
          </cell>
          <cell r="I29">
            <v>7709</v>
          </cell>
          <cell r="J29">
            <v>3927</v>
          </cell>
          <cell r="K29">
            <v>133</v>
          </cell>
          <cell r="L29">
            <v>3546</v>
          </cell>
          <cell r="M29">
            <v>52</v>
          </cell>
          <cell r="N29">
            <v>13</v>
          </cell>
          <cell r="O29">
            <v>0</v>
          </cell>
          <cell r="P29">
            <v>38</v>
          </cell>
          <cell r="Q29">
            <v>2786</v>
          </cell>
        </row>
        <row r="30">
          <cell r="B30" t="str">
            <v>Đắk Lắc</v>
          </cell>
          <cell r="C30">
            <v>14345</v>
          </cell>
          <cell r="F30">
            <v>105</v>
          </cell>
          <cell r="G30">
            <v>15</v>
          </cell>
          <cell r="H30">
            <v>14240</v>
          </cell>
          <cell r="I30">
            <v>11294</v>
          </cell>
          <cell r="J30">
            <v>7659</v>
          </cell>
          <cell r="K30">
            <v>207</v>
          </cell>
          <cell r="L30">
            <v>3276</v>
          </cell>
          <cell r="M30">
            <v>119</v>
          </cell>
          <cell r="N30">
            <v>16</v>
          </cell>
          <cell r="O30">
            <v>0</v>
          </cell>
          <cell r="P30">
            <v>17</v>
          </cell>
          <cell r="Q30">
            <v>2946</v>
          </cell>
        </row>
        <row r="31">
          <cell r="B31" t="str">
            <v>Đắk Nông</v>
          </cell>
          <cell r="C31">
            <v>5172</v>
          </cell>
          <cell r="F31">
            <v>37</v>
          </cell>
          <cell r="G31">
            <v>1</v>
          </cell>
          <cell r="H31">
            <v>5135</v>
          </cell>
          <cell r="I31">
            <v>3966</v>
          </cell>
          <cell r="J31">
            <v>2238</v>
          </cell>
          <cell r="K31">
            <v>44</v>
          </cell>
          <cell r="L31">
            <v>1623</v>
          </cell>
          <cell r="M31">
            <v>56</v>
          </cell>
          <cell r="N31">
            <v>4</v>
          </cell>
          <cell r="O31">
            <v>0</v>
          </cell>
          <cell r="P31">
            <v>1</v>
          </cell>
          <cell r="Q31">
            <v>1169</v>
          </cell>
        </row>
        <row r="32">
          <cell r="B32" t="str">
            <v>Điện Biên</v>
          </cell>
          <cell r="C32">
            <v>2542</v>
          </cell>
          <cell r="F32">
            <v>60</v>
          </cell>
          <cell r="G32">
            <v>0</v>
          </cell>
          <cell r="H32">
            <v>2482</v>
          </cell>
          <cell r="I32">
            <v>2077</v>
          </cell>
          <cell r="J32">
            <v>1785</v>
          </cell>
          <cell r="K32">
            <v>27</v>
          </cell>
          <cell r="L32">
            <v>255</v>
          </cell>
          <cell r="M32">
            <v>5</v>
          </cell>
          <cell r="N32">
            <v>0</v>
          </cell>
          <cell r="O32">
            <v>0</v>
          </cell>
          <cell r="P32">
            <v>5</v>
          </cell>
          <cell r="Q32">
            <v>405</v>
          </cell>
        </row>
        <row r="33">
          <cell r="B33" t="str">
            <v>Đồng Nai</v>
          </cell>
          <cell r="C33">
            <v>24378</v>
          </cell>
          <cell r="F33">
            <v>278</v>
          </cell>
          <cell r="G33">
            <v>66</v>
          </cell>
          <cell r="H33">
            <v>24100</v>
          </cell>
          <cell r="I33">
            <v>18525</v>
          </cell>
          <cell r="J33">
            <v>10041</v>
          </cell>
          <cell r="K33">
            <v>271</v>
          </cell>
          <cell r="L33">
            <v>7824</v>
          </cell>
          <cell r="M33">
            <v>329</v>
          </cell>
          <cell r="N33">
            <v>24</v>
          </cell>
          <cell r="O33">
            <v>1</v>
          </cell>
          <cell r="P33">
            <v>35</v>
          </cell>
          <cell r="Q33">
            <v>5575</v>
          </cell>
        </row>
        <row r="34">
          <cell r="B34" t="str">
            <v>Đồng Tháp</v>
          </cell>
          <cell r="C34">
            <v>16173</v>
          </cell>
          <cell r="F34">
            <v>93</v>
          </cell>
          <cell r="G34">
            <v>0</v>
          </cell>
          <cell r="H34">
            <v>16080</v>
          </cell>
          <cell r="I34">
            <v>12772</v>
          </cell>
          <cell r="J34">
            <v>8482</v>
          </cell>
          <cell r="K34">
            <v>265</v>
          </cell>
          <cell r="L34">
            <v>3860</v>
          </cell>
          <cell r="M34">
            <v>136</v>
          </cell>
          <cell r="N34">
            <v>7</v>
          </cell>
          <cell r="O34">
            <v>0</v>
          </cell>
          <cell r="P34">
            <v>22</v>
          </cell>
          <cell r="Q34">
            <v>3308</v>
          </cell>
        </row>
        <row r="35">
          <cell r="B35" t="str">
            <v>Gia Lai</v>
          </cell>
          <cell r="C35">
            <v>11219</v>
          </cell>
          <cell r="F35">
            <v>105</v>
          </cell>
          <cell r="G35">
            <v>71</v>
          </cell>
          <cell r="H35">
            <v>11114</v>
          </cell>
          <cell r="I35">
            <v>8412</v>
          </cell>
          <cell r="J35">
            <v>4825</v>
          </cell>
          <cell r="K35">
            <v>152</v>
          </cell>
          <cell r="L35">
            <v>3344</v>
          </cell>
          <cell r="M35">
            <v>58</v>
          </cell>
          <cell r="N35">
            <v>12</v>
          </cell>
          <cell r="O35">
            <v>0</v>
          </cell>
          <cell r="P35">
            <v>21</v>
          </cell>
          <cell r="Q35">
            <v>2702</v>
          </cell>
        </row>
        <row r="36">
          <cell r="B36" t="str">
            <v>Hà Giang</v>
          </cell>
          <cell r="C36">
            <v>2092</v>
          </cell>
          <cell r="F36">
            <v>15</v>
          </cell>
          <cell r="G36">
            <v>1</v>
          </cell>
          <cell r="H36">
            <v>2077</v>
          </cell>
          <cell r="I36">
            <v>1701</v>
          </cell>
          <cell r="J36">
            <v>1343</v>
          </cell>
          <cell r="K36">
            <v>14</v>
          </cell>
          <cell r="L36">
            <v>325</v>
          </cell>
          <cell r="M36">
            <v>11</v>
          </cell>
          <cell r="N36">
            <v>0</v>
          </cell>
          <cell r="O36">
            <v>0</v>
          </cell>
          <cell r="P36">
            <v>8</v>
          </cell>
          <cell r="Q36">
            <v>376</v>
          </cell>
        </row>
        <row r="37">
          <cell r="B37" t="str">
            <v>Hà Nam</v>
          </cell>
          <cell r="C37">
            <v>2353</v>
          </cell>
          <cell r="F37">
            <v>28</v>
          </cell>
          <cell r="G37">
            <v>0</v>
          </cell>
          <cell r="H37">
            <v>2325</v>
          </cell>
          <cell r="I37">
            <v>1581</v>
          </cell>
          <cell r="J37">
            <v>1143</v>
          </cell>
          <cell r="K37">
            <v>26</v>
          </cell>
          <cell r="L37">
            <v>401</v>
          </cell>
          <cell r="M37">
            <v>1</v>
          </cell>
          <cell r="N37">
            <v>6</v>
          </cell>
          <cell r="O37">
            <v>0</v>
          </cell>
          <cell r="P37">
            <v>4</v>
          </cell>
          <cell r="Q37">
            <v>744</v>
          </cell>
        </row>
        <row r="38">
          <cell r="B38" t="str">
            <v>Hà Nội</v>
          </cell>
          <cell r="C38">
            <v>35650</v>
          </cell>
          <cell r="F38">
            <v>653</v>
          </cell>
          <cell r="G38">
            <v>2</v>
          </cell>
          <cell r="H38">
            <v>34997</v>
          </cell>
          <cell r="I38">
            <v>26487</v>
          </cell>
          <cell r="J38">
            <v>15097</v>
          </cell>
          <cell r="K38">
            <v>312</v>
          </cell>
          <cell r="L38">
            <v>10917</v>
          </cell>
          <cell r="M38">
            <v>60</v>
          </cell>
          <cell r="N38">
            <v>56</v>
          </cell>
          <cell r="O38">
            <v>0</v>
          </cell>
          <cell r="P38">
            <v>45</v>
          </cell>
          <cell r="Q38">
            <v>8510</v>
          </cell>
        </row>
        <row r="39">
          <cell r="B39" t="str">
            <v>Hà Tĩnh</v>
          </cell>
          <cell r="C39">
            <v>3419</v>
          </cell>
          <cell r="F39">
            <v>23</v>
          </cell>
          <cell r="G39">
            <v>0</v>
          </cell>
          <cell r="H39">
            <v>3396</v>
          </cell>
          <cell r="I39">
            <v>2817</v>
          </cell>
          <cell r="J39">
            <v>2238</v>
          </cell>
          <cell r="K39">
            <v>25</v>
          </cell>
          <cell r="L39">
            <v>541</v>
          </cell>
          <cell r="M39">
            <v>8</v>
          </cell>
          <cell r="N39">
            <v>0</v>
          </cell>
          <cell r="O39">
            <v>0</v>
          </cell>
          <cell r="P39">
            <v>5</v>
          </cell>
          <cell r="Q39">
            <v>579</v>
          </cell>
        </row>
        <row r="40">
          <cell r="B40" t="str">
            <v>Hải Dương</v>
          </cell>
          <cell r="C40">
            <v>8869</v>
          </cell>
          <cell r="F40">
            <v>103</v>
          </cell>
          <cell r="G40">
            <v>0</v>
          </cell>
          <cell r="H40">
            <v>8766</v>
          </cell>
          <cell r="I40">
            <v>7335</v>
          </cell>
          <cell r="J40">
            <v>5047</v>
          </cell>
          <cell r="K40">
            <v>67</v>
          </cell>
          <cell r="L40">
            <v>2140</v>
          </cell>
          <cell r="M40">
            <v>7</v>
          </cell>
          <cell r="N40">
            <v>12</v>
          </cell>
          <cell r="O40">
            <v>0</v>
          </cell>
          <cell r="P40">
            <v>62</v>
          </cell>
          <cell r="Q40">
            <v>1431</v>
          </cell>
        </row>
        <row r="41">
          <cell r="B41" t="str">
            <v>Hải Phòng</v>
          </cell>
          <cell r="C41">
            <v>13963</v>
          </cell>
          <cell r="F41">
            <v>156</v>
          </cell>
          <cell r="G41">
            <v>12</v>
          </cell>
          <cell r="H41">
            <v>13807</v>
          </cell>
          <cell r="I41">
            <v>8613</v>
          </cell>
          <cell r="J41">
            <v>4779</v>
          </cell>
          <cell r="K41">
            <v>173</v>
          </cell>
          <cell r="L41">
            <v>3621</v>
          </cell>
          <cell r="M41">
            <v>15</v>
          </cell>
          <cell r="N41">
            <v>11</v>
          </cell>
          <cell r="O41">
            <v>0</v>
          </cell>
          <cell r="P41">
            <v>14</v>
          </cell>
          <cell r="Q41">
            <v>5194</v>
          </cell>
        </row>
        <row r="42">
          <cell r="B42" t="str">
            <v>Hậu Giang</v>
          </cell>
          <cell r="C42">
            <v>8041</v>
          </cell>
          <cell r="F42">
            <v>104</v>
          </cell>
          <cell r="G42">
            <v>0</v>
          </cell>
          <cell r="H42">
            <v>7937</v>
          </cell>
          <cell r="I42">
            <v>6726</v>
          </cell>
          <cell r="J42">
            <v>3332</v>
          </cell>
          <cell r="K42">
            <v>120</v>
          </cell>
          <cell r="L42">
            <v>3194</v>
          </cell>
          <cell r="M42">
            <v>61</v>
          </cell>
          <cell r="N42">
            <v>6</v>
          </cell>
          <cell r="O42">
            <v>0</v>
          </cell>
          <cell r="P42">
            <v>13</v>
          </cell>
          <cell r="Q42">
            <v>1211</v>
          </cell>
        </row>
        <row r="43">
          <cell r="B43" t="str">
            <v>Hòa Bình</v>
          </cell>
          <cell r="C43">
            <v>3231</v>
          </cell>
          <cell r="F43">
            <v>44</v>
          </cell>
          <cell r="G43">
            <v>0</v>
          </cell>
          <cell r="H43">
            <v>3187</v>
          </cell>
          <cell r="I43">
            <v>2726</v>
          </cell>
          <cell r="J43">
            <v>2165</v>
          </cell>
          <cell r="K43">
            <v>21</v>
          </cell>
          <cell r="L43">
            <v>509</v>
          </cell>
          <cell r="M43">
            <v>7</v>
          </cell>
          <cell r="N43">
            <v>2</v>
          </cell>
          <cell r="O43">
            <v>0</v>
          </cell>
          <cell r="P43">
            <v>22</v>
          </cell>
          <cell r="Q43">
            <v>461</v>
          </cell>
        </row>
        <row r="44">
          <cell r="B44" t="str">
            <v>Hồ Chí Minh</v>
          </cell>
          <cell r="C44">
            <v>78069</v>
          </cell>
          <cell r="F44">
            <v>815</v>
          </cell>
          <cell r="G44">
            <v>0</v>
          </cell>
          <cell r="H44">
            <v>77254</v>
          </cell>
          <cell r="I44">
            <v>60608</v>
          </cell>
          <cell r="J44">
            <v>31518</v>
          </cell>
          <cell r="K44">
            <v>648</v>
          </cell>
          <cell r="L44">
            <v>27270</v>
          </cell>
          <cell r="M44">
            <v>747</v>
          </cell>
          <cell r="N44">
            <v>91</v>
          </cell>
          <cell r="O44">
            <v>1</v>
          </cell>
          <cell r="P44">
            <v>333</v>
          </cell>
          <cell r="Q44">
            <v>16646</v>
          </cell>
        </row>
        <row r="45">
          <cell r="B45" t="str">
            <v>Hưng Yên</v>
          </cell>
          <cell r="C45">
            <v>5193</v>
          </cell>
          <cell r="F45">
            <v>88</v>
          </cell>
          <cell r="G45">
            <v>5</v>
          </cell>
          <cell r="H45">
            <v>5105</v>
          </cell>
          <cell r="I45">
            <v>3965</v>
          </cell>
          <cell r="J45">
            <v>2816</v>
          </cell>
          <cell r="K45">
            <v>47</v>
          </cell>
          <cell r="L45">
            <v>1050</v>
          </cell>
          <cell r="M45">
            <v>4</v>
          </cell>
          <cell r="N45">
            <v>12</v>
          </cell>
          <cell r="O45">
            <v>0</v>
          </cell>
          <cell r="P45">
            <v>36</v>
          </cell>
          <cell r="Q45">
            <v>1140</v>
          </cell>
        </row>
        <row r="46">
          <cell r="B46" t="str">
            <v>Kiên Giang</v>
          </cell>
          <cell r="C46">
            <v>17229</v>
          </cell>
          <cell r="F46">
            <v>159</v>
          </cell>
          <cell r="G46">
            <v>0</v>
          </cell>
          <cell r="H46">
            <v>17070</v>
          </cell>
          <cell r="I46">
            <v>13552</v>
          </cell>
          <cell r="J46">
            <v>7588</v>
          </cell>
          <cell r="K46">
            <v>276</v>
          </cell>
          <cell r="L46">
            <v>5535</v>
          </cell>
          <cell r="M46">
            <v>103</v>
          </cell>
          <cell r="N46">
            <v>7</v>
          </cell>
          <cell r="O46">
            <v>4</v>
          </cell>
          <cell r="P46">
            <v>39</v>
          </cell>
          <cell r="Q46">
            <v>3518</v>
          </cell>
        </row>
        <row r="47">
          <cell r="B47" t="str">
            <v>Kon Tum</v>
          </cell>
          <cell r="C47">
            <v>2978</v>
          </cell>
          <cell r="F47">
            <v>40</v>
          </cell>
          <cell r="G47">
            <v>23</v>
          </cell>
          <cell r="H47">
            <v>2938</v>
          </cell>
          <cell r="I47">
            <v>2390</v>
          </cell>
          <cell r="J47">
            <v>1678</v>
          </cell>
          <cell r="K47">
            <v>24</v>
          </cell>
          <cell r="L47">
            <v>649</v>
          </cell>
          <cell r="M47">
            <v>36</v>
          </cell>
          <cell r="N47">
            <v>3</v>
          </cell>
          <cell r="O47">
            <v>0</v>
          </cell>
          <cell r="P47">
            <v>0</v>
          </cell>
          <cell r="Q47">
            <v>548</v>
          </cell>
        </row>
        <row r="48">
          <cell r="B48" t="str">
            <v>Khánh Hòa</v>
          </cell>
          <cell r="C48">
            <v>10703</v>
          </cell>
          <cell r="F48">
            <v>38</v>
          </cell>
          <cell r="G48">
            <v>12</v>
          </cell>
          <cell r="H48">
            <v>10665</v>
          </cell>
          <cell r="I48">
            <v>8417</v>
          </cell>
          <cell r="J48">
            <v>4600</v>
          </cell>
          <cell r="K48">
            <v>80</v>
          </cell>
          <cell r="L48">
            <v>3683</v>
          </cell>
          <cell r="M48">
            <v>42</v>
          </cell>
          <cell r="N48">
            <v>4</v>
          </cell>
          <cell r="O48">
            <v>0</v>
          </cell>
          <cell r="P48">
            <v>8</v>
          </cell>
          <cell r="Q48">
            <v>2248</v>
          </cell>
        </row>
        <row r="49">
          <cell r="B49" t="str">
            <v>Lai Châu</v>
          </cell>
          <cell r="C49">
            <v>1371</v>
          </cell>
          <cell r="F49">
            <v>20</v>
          </cell>
          <cell r="G49">
            <v>0</v>
          </cell>
          <cell r="H49">
            <v>1351</v>
          </cell>
          <cell r="I49">
            <v>1172</v>
          </cell>
          <cell r="J49">
            <v>1016</v>
          </cell>
          <cell r="K49">
            <v>7</v>
          </cell>
          <cell r="L49">
            <v>147</v>
          </cell>
          <cell r="M49">
            <v>1</v>
          </cell>
          <cell r="N49">
            <v>0</v>
          </cell>
          <cell r="O49">
            <v>0</v>
          </cell>
          <cell r="P49">
            <v>1</v>
          </cell>
          <cell r="Q49">
            <v>179</v>
          </cell>
        </row>
        <row r="50">
          <cell r="B50" t="str">
            <v>Lạng Sơn</v>
          </cell>
          <cell r="C50">
            <v>4605</v>
          </cell>
          <cell r="F50">
            <v>117</v>
          </cell>
          <cell r="G50">
            <v>0</v>
          </cell>
          <cell r="H50">
            <v>4488</v>
          </cell>
          <cell r="I50">
            <v>3507</v>
          </cell>
          <cell r="J50">
            <v>2528</v>
          </cell>
          <cell r="K50">
            <v>36</v>
          </cell>
          <cell r="L50">
            <v>928</v>
          </cell>
          <cell r="M50">
            <v>3</v>
          </cell>
          <cell r="N50">
            <v>8</v>
          </cell>
          <cell r="O50">
            <v>0</v>
          </cell>
          <cell r="P50">
            <v>4</v>
          </cell>
          <cell r="Q50">
            <v>981</v>
          </cell>
        </row>
        <row r="51">
          <cell r="B51" t="str">
            <v>Lào Cai</v>
          </cell>
          <cell r="C51">
            <v>3698</v>
          </cell>
          <cell r="F51">
            <v>10</v>
          </cell>
          <cell r="G51">
            <v>5</v>
          </cell>
          <cell r="H51">
            <v>3688</v>
          </cell>
          <cell r="I51">
            <v>2867</v>
          </cell>
          <cell r="J51">
            <v>2317</v>
          </cell>
          <cell r="K51">
            <v>57</v>
          </cell>
          <cell r="L51">
            <v>486</v>
          </cell>
          <cell r="M51">
            <v>5</v>
          </cell>
          <cell r="N51">
            <v>0</v>
          </cell>
          <cell r="O51">
            <v>0</v>
          </cell>
          <cell r="P51">
            <v>2</v>
          </cell>
          <cell r="Q51">
            <v>821</v>
          </cell>
        </row>
        <row r="52">
          <cell r="B52" t="str">
            <v>Lâm Đồng</v>
          </cell>
          <cell r="C52">
            <v>11064</v>
          </cell>
          <cell r="F52">
            <v>78</v>
          </cell>
          <cell r="G52">
            <v>0</v>
          </cell>
          <cell r="H52">
            <v>10986</v>
          </cell>
          <cell r="I52">
            <v>8505</v>
          </cell>
          <cell r="J52">
            <v>4442</v>
          </cell>
          <cell r="K52">
            <v>206</v>
          </cell>
          <cell r="L52">
            <v>3758</v>
          </cell>
          <cell r="M52">
            <v>54</v>
          </cell>
          <cell r="N52">
            <v>9</v>
          </cell>
          <cell r="O52">
            <v>0</v>
          </cell>
          <cell r="P52">
            <v>36</v>
          </cell>
          <cell r="Q52">
            <v>2481</v>
          </cell>
        </row>
        <row r="53">
          <cell r="B53" t="str">
            <v>Long An</v>
          </cell>
          <cell r="C53">
            <v>24410</v>
          </cell>
          <cell r="F53">
            <v>139</v>
          </cell>
          <cell r="G53">
            <v>50</v>
          </cell>
          <cell r="H53">
            <v>24271</v>
          </cell>
          <cell r="I53">
            <v>18935</v>
          </cell>
          <cell r="J53">
            <v>8265</v>
          </cell>
          <cell r="K53">
            <v>265</v>
          </cell>
          <cell r="L53">
            <v>10060</v>
          </cell>
          <cell r="M53">
            <v>290</v>
          </cell>
          <cell r="N53">
            <v>16</v>
          </cell>
          <cell r="O53">
            <v>0</v>
          </cell>
          <cell r="P53">
            <v>39</v>
          </cell>
          <cell r="Q53">
            <v>5336</v>
          </cell>
        </row>
        <row r="54">
          <cell r="B54" t="str">
            <v>Nam Định</v>
          </cell>
          <cell r="C54">
            <v>5546</v>
          </cell>
          <cell r="F54">
            <v>89</v>
          </cell>
          <cell r="G54">
            <v>0</v>
          </cell>
          <cell r="H54">
            <v>5457</v>
          </cell>
          <cell r="I54">
            <v>3886</v>
          </cell>
          <cell r="J54">
            <v>2809</v>
          </cell>
          <cell r="K54">
            <v>110</v>
          </cell>
          <cell r="L54">
            <v>924</v>
          </cell>
          <cell r="M54">
            <v>12</v>
          </cell>
          <cell r="N54">
            <v>4</v>
          </cell>
          <cell r="O54">
            <v>0</v>
          </cell>
          <cell r="P54">
            <v>27</v>
          </cell>
          <cell r="Q54">
            <v>1571</v>
          </cell>
        </row>
        <row r="55">
          <cell r="B55" t="str">
            <v>Ninh Bình</v>
          </cell>
          <cell r="C55">
            <v>4488</v>
          </cell>
          <cell r="F55">
            <v>53</v>
          </cell>
          <cell r="G55">
            <v>4</v>
          </cell>
          <cell r="H55">
            <v>4435</v>
          </cell>
          <cell r="I55">
            <v>3633</v>
          </cell>
          <cell r="J55">
            <v>2090</v>
          </cell>
          <cell r="K55">
            <v>114</v>
          </cell>
          <cell r="L55">
            <v>1424</v>
          </cell>
          <cell r="M55">
            <v>3</v>
          </cell>
          <cell r="N55">
            <v>0</v>
          </cell>
          <cell r="O55">
            <v>0</v>
          </cell>
          <cell r="P55">
            <v>2</v>
          </cell>
          <cell r="Q55">
            <v>802</v>
          </cell>
        </row>
        <row r="56">
          <cell r="B56" t="str">
            <v>Ninh Thuận</v>
          </cell>
          <cell r="C56">
            <v>4132</v>
          </cell>
          <cell r="F56">
            <v>23</v>
          </cell>
          <cell r="G56">
            <v>0</v>
          </cell>
          <cell r="H56">
            <v>4109</v>
          </cell>
          <cell r="I56">
            <v>3507</v>
          </cell>
          <cell r="J56">
            <v>2089</v>
          </cell>
          <cell r="K56">
            <v>35</v>
          </cell>
          <cell r="L56">
            <v>1342</v>
          </cell>
          <cell r="M56">
            <v>36</v>
          </cell>
          <cell r="N56">
            <v>0</v>
          </cell>
          <cell r="O56">
            <v>0</v>
          </cell>
          <cell r="P56">
            <v>5</v>
          </cell>
          <cell r="Q56">
            <v>602</v>
          </cell>
        </row>
        <row r="57">
          <cell r="B57" t="str">
            <v>Nghệ An</v>
          </cell>
          <cell r="C57">
            <v>12909</v>
          </cell>
          <cell r="F57">
            <v>73</v>
          </cell>
          <cell r="G57">
            <v>0</v>
          </cell>
          <cell r="H57">
            <v>12836</v>
          </cell>
          <cell r="I57">
            <v>10575</v>
          </cell>
          <cell r="J57">
            <v>7463</v>
          </cell>
          <cell r="K57">
            <v>156</v>
          </cell>
          <cell r="L57">
            <v>2898</v>
          </cell>
          <cell r="M57">
            <v>25</v>
          </cell>
          <cell r="N57">
            <v>6</v>
          </cell>
          <cell r="O57">
            <v>2</v>
          </cell>
          <cell r="P57">
            <v>25</v>
          </cell>
          <cell r="Q57">
            <v>2261</v>
          </cell>
        </row>
        <row r="58">
          <cell r="B58" t="str">
            <v>Phú Thọ</v>
          </cell>
          <cell r="C58">
            <v>8984</v>
          </cell>
          <cell r="F58">
            <v>141</v>
          </cell>
          <cell r="G58">
            <v>4</v>
          </cell>
          <cell r="H58">
            <v>8843</v>
          </cell>
          <cell r="I58">
            <v>7279</v>
          </cell>
          <cell r="J58">
            <v>5250</v>
          </cell>
          <cell r="K58">
            <v>287</v>
          </cell>
          <cell r="L58">
            <v>1683</v>
          </cell>
          <cell r="M58">
            <v>48</v>
          </cell>
          <cell r="N58">
            <v>7</v>
          </cell>
          <cell r="O58">
            <v>0</v>
          </cell>
          <cell r="P58">
            <v>4</v>
          </cell>
          <cell r="Q58">
            <v>1564</v>
          </cell>
        </row>
        <row r="59">
          <cell r="B59" t="str">
            <v>Phú Yên</v>
          </cell>
          <cell r="C59">
            <v>5869</v>
          </cell>
          <cell r="F59">
            <v>52</v>
          </cell>
          <cell r="G59">
            <v>0</v>
          </cell>
          <cell r="H59">
            <v>5817</v>
          </cell>
          <cell r="I59">
            <v>4513</v>
          </cell>
          <cell r="J59">
            <v>2378</v>
          </cell>
          <cell r="K59">
            <v>131</v>
          </cell>
          <cell r="L59">
            <v>1932</v>
          </cell>
          <cell r="M59">
            <v>54</v>
          </cell>
          <cell r="N59">
            <v>1</v>
          </cell>
          <cell r="O59">
            <v>0</v>
          </cell>
          <cell r="P59">
            <v>17</v>
          </cell>
          <cell r="Q59">
            <v>1304</v>
          </cell>
        </row>
        <row r="60">
          <cell r="B60" t="str">
            <v>Quảng Bình</v>
          </cell>
          <cell r="C60">
            <v>3018</v>
          </cell>
          <cell r="F60">
            <v>19</v>
          </cell>
          <cell r="G60">
            <v>0</v>
          </cell>
          <cell r="H60">
            <v>2999</v>
          </cell>
          <cell r="I60">
            <v>2522</v>
          </cell>
          <cell r="J60">
            <v>1846</v>
          </cell>
          <cell r="K60">
            <v>35</v>
          </cell>
          <cell r="L60">
            <v>627</v>
          </cell>
          <cell r="M60">
            <v>3</v>
          </cell>
          <cell r="N60">
            <v>2</v>
          </cell>
          <cell r="O60">
            <v>0</v>
          </cell>
          <cell r="P60">
            <v>9</v>
          </cell>
          <cell r="Q60">
            <v>477</v>
          </cell>
        </row>
        <row r="61">
          <cell r="B61" t="str">
            <v>Quảng Nam</v>
          </cell>
          <cell r="C61">
            <v>7942</v>
          </cell>
          <cell r="F61">
            <v>76</v>
          </cell>
          <cell r="G61">
            <v>22</v>
          </cell>
          <cell r="H61">
            <v>7866</v>
          </cell>
          <cell r="I61">
            <v>6531</v>
          </cell>
          <cell r="J61">
            <v>4534</v>
          </cell>
          <cell r="K61">
            <v>47</v>
          </cell>
          <cell r="L61">
            <v>1866</v>
          </cell>
          <cell r="M61">
            <v>23</v>
          </cell>
          <cell r="N61">
            <v>1</v>
          </cell>
          <cell r="O61">
            <v>0</v>
          </cell>
          <cell r="P61">
            <v>60</v>
          </cell>
          <cell r="Q61">
            <v>1335</v>
          </cell>
        </row>
        <row r="62">
          <cell r="B62" t="str">
            <v>Quảng Ninh</v>
          </cell>
          <cell r="C62">
            <v>7559</v>
          </cell>
          <cell r="F62">
            <v>74</v>
          </cell>
          <cell r="G62">
            <v>4</v>
          </cell>
          <cell r="H62">
            <v>7485</v>
          </cell>
          <cell r="I62">
            <v>6016</v>
          </cell>
          <cell r="J62">
            <v>3700</v>
          </cell>
          <cell r="K62">
            <v>80</v>
          </cell>
          <cell r="L62">
            <v>2210</v>
          </cell>
          <cell r="M62">
            <v>13</v>
          </cell>
          <cell r="N62">
            <v>13</v>
          </cell>
          <cell r="O62">
            <v>0</v>
          </cell>
          <cell r="P62">
            <v>0</v>
          </cell>
          <cell r="Q62">
            <v>1469</v>
          </cell>
        </row>
        <row r="63">
          <cell r="B63" t="str">
            <v>Quảng Ngãi</v>
          </cell>
          <cell r="C63">
            <v>6630</v>
          </cell>
          <cell r="F63">
            <v>51</v>
          </cell>
          <cell r="G63">
            <v>0</v>
          </cell>
          <cell r="H63">
            <v>6579</v>
          </cell>
          <cell r="I63">
            <v>5278</v>
          </cell>
          <cell r="J63">
            <v>2890</v>
          </cell>
          <cell r="K63">
            <v>19</v>
          </cell>
          <cell r="L63">
            <v>2334</v>
          </cell>
          <cell r="M63">
            <v>21</v>
          </cell>
          <cell r="N63">
            <v>5</v>
          </cell>
          <cell r="O63">
            <v>0</v>
          </cell>
          <cell r="P63">
            <v>9</v>
          </cell>
          <cell r="Q63">
            <v>1301</v>
          </cell>
        </row>
        <row r="64">
          <cell r="B64" t="str">
            <v>Quảng Trị</v>
          </cell>
          <cell r="C64">
            <v>2494</v>
          </cell>
          <cell r="F64">
            <v>17</v>
          </cell>
          <cell r="G64">
            <v>0</v>
          </cell>
          <cell r="H64">
            <v>2477</v>
          </cell>
          <cell r="I64">
            <v>2130</v>
          </cell>
          <cell r="J64">
            <v>1430</v>
          </cell>
          <cell r="K64">
            <v>13</v>
          </cell>
          <cell r="L64">
            <v>665</v>
          </cell>
          <cell r="M64">
            <v>14</v>
          </cell>
          <cell r="N64">
            <v>4</v>
          </cell>
          <cell r="O64">
            <v>0</v>
          </cell>
          <cell r="P64">
            <v>4</v>
          </cell>
          <cell r="Q64">
            <v>347</v>
          </cell>
        </row>
        <row r="65">
          <cell r="B65" t="str">
            <v>Sóc Trăng</v>
          </cell>
          <cell r="C65">
            <v>10595</v>
          </cell>
          <cell r="F65">
            <v>96</v>
          </cell>
          <cell r="G65">
            <v>14</v>
          </cell>
          <cell r="H65">
            <v>10499</v>
          </cell>
          <cell r="I65">
            <v>8707</v>
          </cell>
          <cell r="J65">
            <v>4653</v>
          </cell>
          <cell r="K65">
            <v>120</v>
          </cell>
          <cell r="L65">
            <v>3818</v>
          </cell>
          <cell r="M65">
            <v>77</v>
          </cell>
          <cell r="N65">
            <v>15</v>
          </cell>
          <cell r="O65">
            <v>0</v>
          </cell>
          <cell r="P65">
            <v>24</v>
          </cell>
          <cell r="Q65">
            <v>1792</v>
          </cell>
        </row>
        <row r="66">
          <cell r="B66" t="str">
            <v>Sơn La</v>
          </cell>
          <cell r="C66">
            <v>5208</v>
          </cell>
          <cell r="F66">
            <v>19</v>
          </cell>
          <cell r="G66">
            <v>0</v>
          </cell>
          <cell r="H66">
            <v>5189</v>
          </cell>
          <cell r="I66">
            <v>4451</v>
          </cell>
          <cell r="J66">
            <v>3324</v>
          </cell>
          <cell r="K66">
            <v>67</v>
          </cell>
          <cell r="L66">
            <v>1031</v>
          </cell>
          <cell r="M66">
            <v>2</v>
          </cell>
          <cell r="N66">
            <v>5</v>
          </cell>
          <cell r="O66">
            <v>0</v>
          </cell>
          <cell r="P66">
            <v>22</v>
          </cell>
          <cell r="Q66">
            <v>738</v>
          </cell>
        </row>
        <row r="67">
          <cell r="B67" t="str">
            <v>Tây Ninh</v>
          </cell>
          <cell r="C67">
            <v>25720</v>
          </cell>
          <cell r="F67">
            <v>287</v>
          </cell>
          <cell r="G67">
            <v>9</v>
          </cell>
          <cell r="H67">
            <v>25433</v>
          </cell>
          <cell r="I67">
            <v>19037</v>
          </cell>
          <cell r="J67">
            <v>8478</v>
          </cell>
          <cell r="K67">
            <v>410</v>
          </cell>
          <cell r="L67">
            <v>9922</v>
          </cell>
          <cell r="M67">
            <v>135</v>
          </cell>
          <cell r="N67">
            <v>35</v>
          </cell>
          <cell r="O67">
            <v>0</v>
          </cell>
          <cell r="P67">
            <v>57</v>
          </cell>
          <cell r="Q67">
            <v>6396</v>
          </cell>
        </row>
        <row r="68">
          <cell r="B68" t="str">
            <v>Tiền Giang</v>
          </cell>
          <cell r="C68">
            <v>20124</v>
          </cell>
          <cell r="F68">
            <v>154</v>
          </cell>
          <cell r="G68">
            <v>17</v>
          </cell>
          <cell r="H68">
            <v>19970</v>
          </cell>
          <cell r="I68">
            <v>14794</v>
          </cell>
          <cell r="J68">
            <v>7089</v>
          </cell>
          <cell r="K68">
            <v>288</v>
          </cell>
          <cell r="L68">
            <v>7083</v>
          </cell>
          <cell r="M68">
            <v>244</v>
          </cell>
          <cell r="N68">
            <v>18</v>
          </cell>
          <cell r="O68">
            <v>0</v>
          </cell>
          <cell r="P68">
            <v>72</v>
          </cell>
          <cell r="Q68">
            <v>5176</v>
          </cell>
        </row>
        <row r="69">
          <cell r="B69" t="str">
            <v>TT Huế</v>
          </cell>
          <cell r="C69">
            <v>4674</v>
          </cell>
          <cell r="F69">
            <v>33</v>
          </cell>
          <cell r="G69">
            <v>0</v>
          </cell>
          <cell r="H69">
            <v>4641</v>
          </cell>
          <cell r="I69">
            <v>3943</v>
          </cell>
          <cell r="J69">
            <v>2126</v>
          </cell>
          <cell r="K69">
            <v>32</v>
          </cell>
          <cell r="L69">
            <v>1685</v>
          </cell>
          <cell r="M69">
            <v>79</v>
          </cell>
          <cell r="N69">
            <v>5</v>
          </cell>
          <cell r="O69">
            <v>0</v>
          </cell>
          <cell r="P69">
            <v>16</v>
          </cell>
          <cell r="Q69">
            <v>698</v>
          </cell>
        </row>
        <row r="70">
          <cell r="B70" t="str">
            <v>Tuyên Quang</v>
          </cell>
          <cell r="C70">
            <v>4367</v>
          </cell>
          <cell r="F70">
            <v>42</v>
          </cell>
          <cell r="G70">
            <v>7</v>
          </cell>
          <cell r="H70">
            <v>4325</v>
          </cell>
          <cell r="I70">
            <v>3171</v>
          </cell>
          <cell r="J70">
            <v>2526</v>
          </cell>
          <cell r="K70">
            <v>47</v>
          </cell>
          <cell r="L70">
            <v>546</v>
          </cell>
          <cell r="M70">
            <v>35</v>
          </cell>
          <cell r="N70">
            <v>0</v>
          </cell>
          <cell r="O70">
            <v>0</v>
          </cell>
          <cell r="P70">
            <v>17</v>
          </cell>
          <cell r="Q70">
            <v>1154</v>
          </cell>
        </row>
        <row r="71">
          <cell r="B71" t="str">
            <v>Thái Bình</v>
          </cell>
          <cell r="C71">
            <v>5830</v>
          </cell>
          <cell r="F71">
            <v>43</v>
          </cell>
          <cell r="G71">
            <v>0</v>
          </cell>
          <cell r="H71">
            <v>5787</v>
          </cell>
          <cell r="I71">
            <v>4021</v>
          </cell>
          <cell r="J71">
            <v>2599</v>
          </cell>
          <cell r="K71">
            <v>98</v>
          </cell>
          <cell r="L71">
            <v>1272</v>
          </cell>
          <cell r="M71">
            <v>7</v>
          </cell>
          <cell r="N71">
            <v>9</v>
          </cell>
          <cell r="O71">
            <v>0</v>
          </cell>
          <cell r="P71">
            <v>36</v>
          </cell>
          <cell r="Q71">
            <v>1766</v>
          </cell>
        </row>
        <row r="72">
          <cell r="B72" t="str">
            <v>Thái Nguyên</v>
          </cell>
          <cell r="C72">
            <v>9269</v>
          </cell>
          <cell r="F72">
            <v>81</v>
          </cell>
          <cell r="G72">
            <v>0</v>
          </cell>
          <cell r="H72">
            <v>9188</v>
          </cell>
          <cell r="I72">
            <v>6420</v>
          </cell>
          <cell r="J72">
            <v>4197</v>
          </cell>
          <cell r="K72">
            <v>166</v>
          </cell>
          <cell r="L72">
            <v>2004</v>
          </cell>
          <cell r="M72">
            <v>37</v>
          </cell>
          <cell r="N72">
            <v>4</v>
          </cell>
          <cell r="O72">
            <v>1</v>
          </cell>
          <cell r="P72">
            <v>11</v>
          </cell>
          <cell r="Q72">
            <v>2768</v>
          </cell>
        </row>
        <row r="73">
          <cell r="B73" t="str">
            <v>Thanh Hóa</v>
          </cell>
          <cell r="C73">
            <v>12991</v>
          </cell>
          <cell r="F73">
            <v>161</v>
          </cell>
          <cell r="G73">
            <v>0</v>
          </cell>
          <cell r="H73">
            <v>12830</v>
          </cell>
          <cell r="I73">
            <v>9998</v>
          </cell>
          <cell r="J73">
            <v>6266</v>
          </cell>
          <cell r="K73">
            <v>83</v>
          </cell>
          <cell r="L73">
            <v>3486</v>
          </cell>
          <cell r="M73">
            <v>23</v>
          </cell>
          <cell r="N73">
            <v>17</v>
          </cell>
          <cell r="O73">
            <v>0</v>
          </cell>
          <cell r="P73">
            <v>123</v>
          </cell>
          <cell r="Q73">
            <v>2832</v>
          </cell>
        </row>
        <row r="74">
          <cell r="B74" t="str">
            <v>Trà Vinh</v>
          </cell>
          <cell r="C74">
            <v>13978</v>
          </cell>
          <cell r="F74">
            <v>106</v>
          </cell>
          <cell r="G74">
            <v>3</v>
          </cell>
          <cell r="H74">
            <v>13872</v>
          </cell>
          <cell r="I74">
            <v>11463</v>
          </cell>
          <cell r="J74">
            <v>5903</v>
          </cell>
          <cell r="K74">
            <v>148</v>
          </cell>
          <cell r="L74">
            <v>5157</v>
          </cell>
          <cell r="M74">
            <v>162</v>
          </cell>
          <cell r="N74">
            <v>3</v>
          </cell>
          <cell r="O74">
            <v>0</v>
          </cell>
          <cell r="P74">
            <v>90</v>
          </cell>
          <cell r="Q74">
            <v>2409</v>
          </cell>
        </row>
        <row r="75">
          <cell r="B75" t="str">
            <v>Vĩnh Long</v>
          </cell>
          <cell r="C75">
            <v>11921</v>
          </cell>
          <cell r="F75">
            <v>111</v>
          </cell>
          <cell r="G75">
            <v>0</v>
          </cell>
          <cell r="H75">
            <v>11810</v>
          </cell>
          <cell r="I75">
            <v>9345</v>
          </cell>
          <cell r="J75">
            <v>4682</v>
          </cell>
          <cell r="K75">
            <v>93</v>
          </cell>
          <cell r="L75">
            <v>4342</v>
          </cell>
          <cell r="M75">
            <v>192</v>
          </cell>
          <cell r="N75">
            <v>12</v>
          </cell>
          <cell r="O75">
            <v>0</v>
          </cell>
          <cell r="P75">
            <v>24</v>
          </cell>
          <cell r="Q75">
            <v>2465</v>
          </cell>
        </row>
        <row r="76">
          <cell r="B76" t="str">
            <v>Vĩnh Phúc</v>
          </cell>
          <cell r="C76">
            <v>6644</v>
          </cell>
          <cell r="F76">
            <v>81</v>
          </cell>
          <cell r="G76">
            <v>8</v>
          </cell>
          <cell r="H76">
            <v>6563</v>
          </cell>
          <cell r="I76">
            <v>5333</v>
          </cell>
          <cell r="J76">
            <v>4215</v>
          </cell>
          <cell r="K76">
            <v>49</v>
          </cell>
          <cell r="L76">
            <v>1016</v>
          </cell>
          <cell r="M76">
            <v>34</v>
          </cell>
          <cell r="N76">
            <v>6</v>
          </cell>
          <cell r="O76">
            <v>1</v>
          </cell>
          <cell r="P76">
            <v>12</v>
          </cell>
          <cell r="Q76">
            <v>1230</v>
          </cell>
        </row>
        <row r="77">
          <cell r="B77" t="str">
            <v>Yên Bái</v>
          </cell>
          <cell r="C77">
            <v>4616</v>
          </cell>
          <cell r="F77">
            <v>44</v>
          </cell>
          <cell r="G77">
            <v>0</v>
          </cell>
          <cell r="H77">
            <v>4572</v>
          </cell>
          <cell r="I77">
            <v>3575</v>
          </cell>
          <cell r="J77">
            <v>2829</v>
          </cell>
          <cell r="K77">
            <v>74</v>
          </cell>
          <cell r="L77">
            <v>664</v>
          </cell>
          <cell r="M77">
            <v>8</v>
          </cell>
          <cell r="N77">
            <v>0</v>
          </cell>
          <cell r="O77">
            <v>0</v>
          </cell>
          <cell r="P77">
            <v>0</v>
          </cell>
          <cell r="Q77">
            <v>997</v>
          </cell>
        </row>
      </sheetData>
      <sheetData sheetId="2">
        <row r="15">
          <cell r="B15" t="str">
            <v>An Giang</v>
          </cell>
          <cell r="C15">
            <v>2867689489</v>
          </cell>
          <cell r="F15">
            <v>50348843</v>
          </cell>
          <cell r="G15">
            <v>1346678</v>
          </cell>
          <cell r="H15">
            <v>2817340646</v>
          </cell>
          <cell r="I15">
            <v>1979132011</v>
          </cell>
          <cell r="J15">
            <v>256780884</v>
          </cell>
          <cell r="K15">
            <v>34147197</v>
          </cell>
          <cell r="L15">
            <v>12085</v>
          </cell>
          <cell r="M15">
            <v>1629502204</v>
          </cell>
          <cell r="N15">
            <v>49754294</v>
          </cell>
          <cell r="O15">
            <v>2195656</v>
          </cell>
          <cell r="P15">
            <v>0</v>
          </cell>
          <cell r="Q15">
            <v>6739691</v>
          </cell>
          <cell r="R15">
            <v>838208635</v>
          </cell>
        </row>
        <row r="16">
          <cell r="B16" t="str">
            <v>Bạc Liêu</v>
          </cell>
          <cell r="C16">
            <v>621861327</v>
          </cell>
          <cell r="F16">
            <v>2883573</v>
          </cell>
          <cell r="G16">
            <v>0</v>
          </cell>
          <cell r="H16">
            <v>618977754</v>
          </cell>
          <cell r="I16">
            <v>490266308</v>
          </cell>
          <cell r="J16">
            <v>55282165</v>
          </cell>
          <cell r="K16">
            <v>10519247</v>
          </cell>
          <cell r="L16">
            <v>0</v>
          </cell>
          <cell r="M16">
            <v>414333455</v>
          </cell>
          <cell r="N16">
            <v>7469638</v>
          </cell>
          <cell r="O16">
            <v>940717</v>
          </cell>
          <cell r="P16">
            <v>989000</v>
          </cell>
          <cell r="Q16">
            <v>732086</v>
          </cell>
          <cell r="R16">
            <v>128711446</v>
          </cell>
        </row>
        <row r="17">
          <cell r="B17" t="str">
            <v>Bắc Giang</v>
          </cell>
          <cell r="C17">
            <v>1270786978.9</v>
          </cell>
          <cell r="F17">
            <v>256362168.1</v>
          </cell>
          <cell r="G17">
            <v>22408</v>
          </cell>
          <cell r="H17">
            <v>1014424810.8</v>
          </cell>
          <cell r="I17">
            <v>699198957.3</v>
          </cell>
          <cell r="J17">
            <v>89450181.7</v>
          </cell>
          <cell r="K17">
            <v>18320141.4</v>
          </cell>
          <cell r="L17">
            <v>29443</v>
          </cell>
          <cell r="M17">
            <v>513813084.2</v>
          </cell>
          <cell r="N17">
            <v>74758954</v>
          </cell>
          <cell r="O17">
            <v>113936</v>
          </cell>
          <cell r="P17">
            <v>0</v>
          </cell>
          <cell r="Q17">
            <v>2713217</v>
          </cell>
          <cell r="R17">
            <v>315225853.5</v>
          </cell>
        </row>
        <row r="18">
          <cell r="B18" t="str">
            <v>Bắc Kạn</v>
          </cell>
          <cell r="C18">
            <v>81361499</v>
          </cell>
          <cell r="F18">
            <v>1709955</v>
          </cell>
          <cell r="G18">
            <v>2468558</v>
          </cell>
          <cell r="H18">
            <v>79651544</v>
          </cell>
          <cell r="I18">
            <v>65167303</v>
          </cell>
          <cell r="J18">
            <v>7546241</v>
          </cell>
          <cell r="K18">
            <v>8083494</v>
          </cell>
          <cell r="L18">
            <v>26387</v>
          </cell>
          <cell r="M18">
            <v>48404475</v>
          </cell>
          <cell r="N18">
            <v>1077161</v>
          </cell>
          <cell r="O18">
            <v>0</v>
          </cell>
          <cell r="P18">
            <v>0</v>
          </cell>
          <cell r="Q18">
            <v>29545</v>
          </cell>
          <cell r="R18">
            <v>14484241</v>
          </cell>
        </row>
        <row r="19">
          <cell r="B19" t="str">
            <v>Bắc Ninh</v>
          </cell>
          <cell r="C19">
            <v>1320357292.901</v>
          </cell>
          <cell r="F19">
            <v>59099272.333000004</v>
          </cell>
          <cell r="G19">
            <v>24133795</v>
          </cell>
          <cell r="H19">
            <v>1261258020.5679998</v>
          </cell>
          <cell r="I19">
            <v>1022563339.5680001</v>
          </cell>
          <cell r="J19">
            <v>98125500.081</v>
          </cell>
          <cell r="K19">
            <v>158307468</v>
          </cell>
          <cell r="L19">
            <v>61015</v>
          </cell>
          <cell r="M19">
            <v>750745800.487</v>
          </cell>
          <cell r="N19">
            <v>8151760</v>
          </cell>
          <cell r="O19">
            <v>2592450</v>
          </cell>
          <cell r="P19">
            <v>0</v>
          </cell>
          <cell r="Q19">
            <v>4579346</v>
          </cell>
          <cell r="R19">
            <v>238694681</v>
          </cell>
        </row>
        <row r="20">
          <cell r="B20" t="str">
            <v>Bến Tre</v>
          </cell>
          <cell r="C20">
            <v>789406806.947</v>
          </cell>
          <cell r="F20">
            <v>24828607.063</v>
          </cell>
          <cell r="G20">
            <v>2051831.4</v>
          </cell>
          <cell r="H20">
            <v>764578199.884</v>
          </cell>
          <cell r="I20">
            <v>602307287.523</v>
          </cell>
          <cell r="J20">
            <v>102127428.05999997</v>
          </cell>
          <cell r="K20">
            <v>18548105.235999998</v>
          </cell>
          <cell r="L20">
            <v>0</v>
          </cell>
          <cell r="M20">
            <v>466590624.135</v>
          </cell>
          <cell r="N20">
            <v>12496959.918</v>
          </cell>
          <cell r="O20">
            <v>39729.87</v>
          </cell>
          <cell r="P20">
            <v>0</v>
          </cell>
          <cell r="Q20">
            <v>2504440.304</v>
          </cell>
          <cell r="R20">
            <v>162270912.361</v>
          </cell>
        </row>
        <row r="21">
          <cell r="B21" t="str">
            <v>Bình Dương</v>
          </cell>
          <cell r="C21">
            <v>5035501040</v>
          </cell>
          <cell r="F21">
            <v>91192375</v>
          </cell>
          <cell r="G21">
            <v>153792376</v>
          </cell>
          <cell r="H21">
            <v>4944308665</v>
          </cell>
          <cell r="I21">
            <v>4299564651</v>
          </cell>
          <cell r="J21">
            <v>727998431</v>
          </cell>
          <cell r="K21">
            <v>171979267</v>
          </cell>
          <cell r="L21">
            <v>0</v>
          </cell>
          <cell r="M21">
            <v>3111726760</v>
          </cell>
          <cell r="N21">
            <v>205563725</v>
          </cell>
          <cell r="O21">
            <v>26713663</v>
          </cell>
          <cell r="P21">
            <v>0</v>
          </cell>
          <cell r="Q21">
            <v>55582805</v>
          </cell>
          <cell r="R21">
            <v>644744014</v>
          </cell>
        </row>
        <row r="22">
          <cell r="B22" t="str">
            <v>Bình Định</v>
          </cell>
          <cell r="C22">
            <v>1179306245</v>
          </cell>
          <cell r="F22">
            <v>6652406</v>
          </cell>
          <cell r="G22">
            <v>1770383</v>
          </cell>
          <cell r="H22">
            <v>1172653839</v>
          </cell>
          <cell r="I22">
            <v>687990192</v>
          </cell>
          <cell r="J22">
            <v>93718273</v>
          </cell>
          <cell r="K22">
            <v>38295742</v>
          </cell>
          <cell r="L22">
            <v>0</v>
          </cell>
          <cell r="M22">
            <v>507767803</v>
          </cell>
          <cell r="N22">
            <v>16104775</v>
          </cell>
          <cell r="O22">
            <v>999346</v>
          </cell>
          <cell r="P22">
            <v>0</v>
          </cell>
          <cell r="Q22">
            <v>31104253</v>
          </cell>
          <cell r="R22">
            <v>484663647</v>
          </cell>
        </row>
        <row r="23">
          <cell r="B23" t="str">
            <v>Bình Phước</v>
          </cell>
          <cell r="C23">
            <v>1259615705.6</v>
          </cell>
          <cell r="F23">
            <v>30273983</v>
          </cell>
          <cell r="G23">
            <v>82400</v>
          </cell>
          <cell r="H23">
            <v>1229341722.6</v>
          </cell>
          <cell r="I23">
            <v>869932586.6</v>
          </cell>
          <cell r="J23">
            <v>95607201.776</v>
          </cell>
          <cell r="K23">
            <v>40900258</v>
          </cell>
          <cell r="L23">
            <v>0</v>
          </cell>
          <cell r="M23">
            <v>686584941.824</v>
          </cell>
          <cell r="N23">
            <v>36409150</v>
          </cell>
          <cell r="O23">
            <v>4270265</v>
          </cell>
          <cell r="P23">
            <v>0</v>
          </cell>
          <cell r="Q23">
            <v>6160770</v>
          </cell>
          <cell r="R23">
            <v>359409136</v>
          </cell>
        </row>
        <row r="24">
          <cell r="B24" t="str">
            <v>Bình Thuận</v>
          </cell>
          <cell r="C24">
            <v>1381042930</v>
          </cell>
          <cell r="F24">
            <v>10393094</v>
          </cell>
          <cell r="G24">
            <v>7065161</v>
          </cell>
          <cell r="H24">
            <v>1370649836</v>
          </cell>
          <cell r="I24">
            <v>964188587</v>
          </cell>
          <cell r="J24">
            <v>92022983</v>
          </cell>
          <cell r="K24">
            <v>44502148</v>
          </cell>
          <cell r="L24">
            <v>0</v>
          </cell>
          <cell r="M24">
            <v>707093742</v>
          </cell>
          <cell r="N24">
            <v>85070524</v>
          </cell>
          <cell r="O24">
            <v>6591566</v>
          </cell>
          <cell r="P24">
            <v>353094</v>
          </cell>
          <cell r="Q24">
            <v>28554530</v>
          </cell>
          <cell r="R24">
            <v>406461249</v>
          </cell>
        </row>
        <row r="25">
          <cell r="B25" t="str">
            <v>BR-Vũng Tàu</v>
          </cell>
          <cell r="C25">
            <v>2822883377.232</v>
          </cell>
          <cell r="F25">
            <v>118044227.794</v>
          </cell>
          <cell r="G25">
            <v>163195196.582</v>
          </cell>
          <cell r="H25">
            <v>2704839149.4379997</v>
          </cell>
          <cell r="I25">
            <v>2039485813.9490001</v>
          </cell>
          <cell r="J25">
            <v>460403682.35</v>
          </cell>
          <cell r="K25">
            <v>86145483.493</v>
          </cell>
          <cell r="L25">
            <v>0</v>
          </cell>
          <cell r="M25">
            <v>1419905800.663</v>
          </cell>
          <cell r="N25">
            <v>52623367.712</v>
          </cell>
          <cell r="O25">
            <v>9047401</v>
          </cell>
          <cell r="P25">
            <v>0</v>
          </cell>
          <cell r="Q25">
            <v>11360078.731</v>
          </cell>
          <cell r="R25">
            <v>665353335.4890001</v>
          </cell>
        </row>
        <row r="26">
          <cell r="B26" t="str">
            <v>Cà Mau</v>
          </cell>
          <cell r="C26">
            <v>915872595</v>
          </cell>
          <cell r="F26">
            <v>28780208</v>
          </cell>
          <cell r="G26">
            <v>304769</v>
          </cell>
          <cell r="H26">
            <v>887092387</v>
          </cell>
          <cell r="I26">
            <v>523171976</v>
          </cell>
          <cell r="J26">
            <v>105783439</v>
          </cell>
          <cell r="K26">
            <v>17863632</v>
          </cell>
          <cell r="L26">
            <v>3722</v>
          </cell>
          <cell r="M26">
            <v>334688442</v>
          </cell>
          <cell r="N26">
            <v>10252265</v>
          </cell>
          <cell r="O26">
            <v>53531494</v>
          </cell>
          <cell r="P26">
            <v>0</v>
          </cell>
          <cell r="Q26">
            <v>1048982</v>
          </cell>
          <cell r="R26">
            <v>363920411</v>
          </cell>
        </row>
        <row r="27">
          <cell r="B27" t="str">
            <v>Cao Bằng</v>
          </cell>
          <cell r="C27">
            <v>48979691</v>
          </cell>
          <cell r="F27">
            <v>334082</v>
          </cell>
          <cell r="G27">
            <v>9337894</v>
          </cell>
          <cell r="H27">
            <v>48645609</v>
          </cell>
          <cell r="I27">
            <v>27271650</v>
          </cell>
          <cell r="J27">
            <v>9149172</v>
          </cell>
          <cell r="K27">
            <v>403902</v>
          </cell>
          <cell r="L27">
            <v>36258</v>
          </cell>
          <cell r="M27">
            <v>17456259</v>
          </cell>
          <cell r="N27">
            <v>2000</v>
          </cell>
          <cell r="O27">
            <v>151773</v>
          </cell>
          <cell r="P27">
            <v>0</v>
          </cell>
          <cell r="Q27">
            <v>72286</v>
          </cell>
          <cell r="R27">
            <v>21373959</v>
          </cell>
        </row>
        <row r="28">
          <cell r="B28" t="str">
            <v>Cần Thơ</v>
          </cell>
          <cell r="C28">
            <v>2570163684.791</v>
          </cell>
          <cell r="F28">
            <v>97167523</v>
          </cell>
          <cell r="G28">
            <v>195498806</v>
          </cell>
          <cell r="H28">
            <v>2472996161.791</v>
          </cell>
          <cell r="I28">
            <v>1991243514.791</v>
          </cell>
          <cell r="J28">
            <v>409445401.697</v>
          </cell>
          <cell r="K28">
            <v>44544611</v>
          </cell>
          <cell r="L28">
            <v>0</v>
          </cell>
          <cell r="M28">
            <v>1411778480.0939999</v>
          </cell>
          <cell r="N28">
            <v>58721571</v>
          </cell>
          <cell r="O28">
            <v>28177968</v>
          </cell>
          <cell r="P28">
            <v>37508</v>
          </cell>
          <cell r="Q28">
            <v>38537975</v>
          </cell>
          <cell r="R28">
            <v>481752647</v>
          </cell>
        </row>
        <row r="29">
          <cell r="B29" t="str">
            <v>Đà Nẵng</v>
          </cell>
          <cell r="C29">
            <v>2373222831</v>
          </cell>
          <cell r="F29">
            <v>43331378</v>
          </cell>
          <cell r="G29">
            <v>265093708</v>
          </cell>
          <cell r="H29">
            <v>2329891453</v>
          </cell>
          <cell r="I29">
            <v>1989586601.948</v>
          </cell>
          <cell r="J29">
            <v>251907840</v>
          </cell>
          <cell r="K29">
            <v>60252214</v>
          </cell>
          <cell r="L29">
            <v>29182</v>
          </cell>
          <cell r="M29">
            <v>1636643999.948</v>
          </cell>
          <cell r="N29">
            <v>26270279</v>
          </cell>
          <cell r="O29">
            <v>7118202</v>
          </cell>
          <cell r="P29">
            <v>0</v>
          </cell>
          <cell r="Q29">
            <v>7364885</v>
          </cell>
          <cell r="R29">
            <v>340304851.052</v>
          </cell>
        </row>
        <row r="30">
          <cell r="B30" t="str">
            <v>Đắk Lắc</v>
          </cell>
          <cell r="C30">
            <v>1562165379</v>
          </cell>
          <cell r="F30">
            <v>28331352</v>
          </cell>
          <cell r="G30">
            <v>23757595</v>
          </cell>
          <cell r="H30">
            <v>1533834027</v>
          </cell>
          <cell r="I30">
            <v>1274755826</v>
          </cell>
          <cell r="J30">
            <v>191738355</v>
          </cell>
          <cell r="K30">
            <v>73651182</v>
          </cell>
          <cell r="L30">
            <v>132002</v>
          </cell>
          <cell r="M30">
            <v>923396026</v>
          </cell>
          <cell r="N30">
            <v>49185879</v>
          </cell>
          <cell r="O30">
            <v>15234131</v>
          </cell>
          <cell r="P30">
            <v>0</v>
          </cell>
          <cell r="Q30">
            <v>21418251</v>
          </cell>
          <cell r="R30">
            <v>259078201</v>
          </cell>
        </row>
        <row r="31">
          <cell r="B31" t="str">
            <v>Đắk Nông</v>
          </cell>
          <cell r="C31">
            <v>759720230</v>
          </cell>
          <cell r="F31">
            <v>199270601</v>
          </cell>
          <cell r="G31">
            <v>22910887</v>
          </cell>
          <cell r="H31">
            <v>560449629</v>
          </cell>
          <cell r="I31">
            <v>372185212</v>
          </cell>
          <cell r="J31">
            <v>58486399</v>
          </cell>
          <cell r="K31">
            <v>8283599</v>
          </cell>
          <cell r="L31">
            <v>5300</v>
          </cell>
          <cell r="M31">
            <v>293921150</v>
          </cell>
          <cell r="N31">
            <v>10209560</v>
          </cell>
          <cell r="O31">
            <v>634204</v>
          </cell>
          <cell r="P31">
            <v>0</v>
          </cell>
          <cell r="Q31">
            <v>645000</v>
          </cell>
          <cell r="R31">
            <v>188264417</v>
          </cell>
        </row>
        <row r="32">
          <cell r="B32" t="str">
            <v>Điện Biên</v>
          </cell>
          <cell r="C32">
            <v>119195922.164</v>
          </cell>
          <cell r="F32">
            <v>4022132</v>
          </cell>
          <cell r="G32">
            <v>0</v>
          </cell>
          <cell r="H32">
            <v>115173790.164</v>
          </cell>
          <cell r="I32">
            <v>100680618.424</v>
          </cell>
          <cell r="J32">
            <v>51542613.424</v>
          </cell>
          <cell r="K32">
            <v>1429084</v>
          </cell>
          <cell r="L32">
            <v>81660</v>
          </cell>
          <cell r="M32">
            <v>44811636</v>
          </cell>
          <cell r="N32">
            <v>1157043</v>
          </cell>
          <cell r="O32">
            <v>0</v>
          </cell>
          <cell r="P32">
            <v>0</v>
          </cell>
          <cell r="Q32">
            <v>1658582</v>
          </cell>
          <cell r="R32">
            <v>14493171.74</v>
          </cell>
        </row>
        <row r="33">
          <cell r="B33" t="str">
            <v>Đồng Nai</v>
          </cell>
          <cell r="C33">
            <v>3835352109</v>
          </cell>
          <cell r="F33">
            <v>240170770</v>
          </cell>
          <cell r="G33">
            <v>71239615</v>
          </cell>
          <cell r="H33">
            <v>3595181339</v>
          </cell>
          <cell r="I33">
            <v>2577685393</v>
          </cell>
          <cell r="J33">
            <v>350166699</v>
          </cell>
          <cell r="K33">
            <v>189010415</v>
          </cell>
          <cell r="L33">
            <v>66358</v>
          </cell>
          <cell r="M33">
            <v>1766480930</v>
          </cell>
          <cell r="N33">
            <v>249669033</v>
          </cell>
          <cell r="O33">
            <v>11523256</v>
          </cell>
          <cell r="P33">
            <v>687000</v>
          </cell>
          <cell r="Q33">
            <v>10081702</v>
          </cell>
          <cell r="R33">
            <v>1017495946</v>
          </cell>
        </row>
        <row r="34">
          <cell r="B34" t="str">
            <v>Đồng Tháp</v>
          </cell>
          <cell r="C34">
            <v>1443078983</v>
          </cell>
          <cell r="F34">
            <v>41797055</v>
          </cell>
          <cell r="G34">
            <v>0</v>
          </cell>
          <cell r="H34">
            <v>1401281928</v>
          </cell>
          <cell r="I34">
            <v>914242019</v>
          </cell>
          <cell r="J34">
            <v>169645930</v>
          </cell>
          <cell r="K34">
            <v>25970898</v>
          </cell>
          <cell r="L34">
            <v>73039</v>
          </cell>
          <cell r="M34">
            <v>697655935</v>
          </cell>
          <cell r="N34">
            <v>16818207</v>
          </cell>
          <cell r="O34">
            <v>1591498</v>
          </cell>
          <cell r="P34">
            <v>0</v>
          </cell>
          <cell r="Q34">
            <v>2486512</v>
          </cell>
          <cell r="R34">
            <v>487039909</v>
          </cell>
        </row>
        <row r="35">
          <cell r="B35" t="str">
            <v>Gia Lai</v>
          </cell>
          <cell r="C35">
            <v>1041217673.3030001</v>
          </cell>
          <cell r="F35">
            <v>13676929.493</v>
          </cell>
          <cell r="G35">
            <v>72480973</v>
          </cell>
          <cell r="H35">
            <v>1027540743.8080001</v>
          </cell>
          <cell r="I35">
            <v>712549828.744</v>
          </cell>
          <cell r="J35">
            <v>98525307.074</v>
          </cell>
          <cell r="K35">
            <v>78640440.237</v>
          </cell>
          <cell r="L35">
            <v>10250</v>
          </cell>
          <cell r="M35">
            <v>474068126.332</v>
          </cell>
          <cell r="N35">
            <v>54827738.471</v>
          </cell>
          <cell r="O35">
            <v>4961741.63</v>
          </cell>
          <cell r="P35">
            <v>0</v>
          </cell>
          <cell r="Q35">
            <v>1516225</v>
          </cell>
          <cell r="R35">
            <v>314990915.064</v>
          </cell>
        </row>
        <row r="36">
          <cell r="B36" t="str">
            <v>Hà Giang</v>
          </cell>
          <cell r="C36">
            <v>73130876</v>
          </cell>
          <cell r="F36">
            <v>4587935</v>
          </cell>
          <cell r="G36">
            <v>10200</v>
          </cell>
          <cell r="H36">
            <v>68542941</v>
          </cell>
          <cell r="I36">
            <v>29115784</v>
          </cell>
          <cell r="J36">
            <v>6381797</v>
          </cell>
          <cell r="K36">
            <v>468795</v>
          </cell>
          <cell r="L36">
            <v>15295</v>
          </cell>
          <cell r="M36">
            <v>19241969</v>
          </cell>
          <cell r="N36">
            <v>2961726</v>
          </cell>
          <cell r="O36">
            <v>0</v>
          </cell>
          <cell r="P36">
            <v>0</v>
          </cell>
          <cell r="Q36">
            <v>46202</v>
          </cell>
          <cell r="R36">
            <v>39427157</v>
          </cell>
        </row>
        <row r="37">
          <cell r="B37" t="str">
            <v>Hà Nam</v>
          </cell>
          <cell r="C37">
            <v>187124725</v>
          </cell>
          <cell r="F37">
            <v>282842</v>
          </cell>
          <cell r="G37">
            <v>0</v>
          </cell>
          <cell r="H37">
            <v>186841883</v>
          </cell>
          <cell r="I37">
            <v>166793250</v>
          </cell>
          <cell r="J37">
            <v>51793794</v>
          </cell>
          <cell r="K37">
            <v>2054489</v>
          </cell>
          <cell r="L37">
            <v>10956</v>
          </cell>
          <cell r="M37">
            <v>34286913</v>
          </cell>
          <cell r="N37">
            <v>2430</v>
          </cell>
          <cell r="O37">
            <v>77425295</v>
          </cell>
          <cell r="P37">
            <v>0</v>
          </cell>
          <cell r="Q37">
            <v>1219373</v>
          </cell>
          <cell r="R37">
            <v>20048633</v>
          </cell>
        </row>
        <row r="38">
          <cell r="B38" t="str">
            <v>Hà Nội</v>
          </cell>
          <cell r="C38">
            <v>17144001049.060001</v>
          </cell>
          <cell r="F38">
            <v>997948816</v>
          </cell>
          <cell r="G38">
            <v>8031917</v>
          </cell>
          <cell r="H38">
            <v>16146052233.060001</v>
          </cell>
          <cell r="I38">
            <v>12475127951.8</v>
          </cell>
          <cell r="J38">
            <v>1039727456</v>
          </cell>
          <cell r="K38">
            <v>426942838.031</v>
          </cell>
          <cell r="L38">
            <v>712907</v>
          </cell>
          <cell r="M38">
            <v>10562666794.769001</v>
          </cell>
          <cell r="N38">
            <v>141993878</v>
          </cell>
          <cell r="O38">
            <v>225472009</v>
          </cell>
          <cell r="P38">
            <v>0</v>
          </cell>
          <cell r="Q38">
            <v>77612069</v>
          </cell>
          <cell r="R38">
            <v>3670924281.26</v>
          </cell>
        </row>
        <row r="39">
          <cell r="B39" t="str">
            <v>Hà Tĩnh</v>
          </cell>
          <cell r="C39">
            <v>445209154</v>
          </cell>
          <cell r="F39">
            <v>2338796</v>
          </cell>
          <cell r="G39">
            <v>0</v>
          </cell>
          <cell r="H39">
            <v>442870358</v>
          </cell>
          <cell r="I39">
            <v>98293307</v>
          </cell>
          <cell r="J39">
            <v>51520176</v>
          </cell>
          <cell r="K39">
            <v>2860155</v>
          </cell>
          <cell r="L39">
            <v>50672</v>
          </cell>
          <cell r="M39">
            <v>40753321</v>
          </cell>
          <cell r="N39">
            <v>3073901</v>
          </cell>
          <cell r="O39">
            <v>0</v>
          </cell>
          <cell r="P39">
            <v>0</v>
          </cell>
          <cell r="Q39">
            <v>35082</v>
          </cell>
          <cell r="R39">
            <v>344577051</v>
          </cell>
        </row>
        <row r="40">
          <cell r="B40" t="str">
            <v>Hải Dương</v>
          </cell>
          <cell r="C40">
            <v>602593135</v>
          </cell>
          <cell r="F40">
            <v>22824084</v>
          </cell>
          <cell r="G40">
            <v>0</v>
          </cell>
          <cell r="H40">
            <v>579769051</v>
          </cell>
          <cell r="I40">
            <v>504815678</v>
          </cell>
          <cell r="J40">
            <v>52506820</v>
          </cell>
          <cell r="K40">
            <v>80281191</v>
          </cell>
          <cell r="L40">
            <v>44366</v>
          </cell>
          <cell r="M40">
            <v>340359308</v>
          </cell>
          <cell r="N40">
            <v>6314144</v>
          </cell>
          <cell r="O40">
            <v>23453280</v>
          </cell>
          <cell r="P40">
            <v>0</v>
          </cell>
          <cell r="Q40">
            <v>1856569</v>
          </cell>
          <cell r="R40">
            <v>74953373</v>
          </cell>
        </row>
        <row r="41">
          <cell r="B41" t="str">
            <v>Hải Phòng</v>
          </cell>
          <cell r="C41">
            <v>4414839132</v>
          </cell>
          <cell r="F41">
            <v>85926641</v>
          </cell>
          <cell r="G41">
            <v>26322032</v>
          </cell>
          <cell r="H41">
            <v>4328912491</v>
          </cell>
          <cell r="I41">
            <v>2743430812</v>
          </cell>
          <cell r="J41">
            <v>275042019</v>
          </cell>
          <cell r="K41">
            <v>269610338</v>
          </cell>
          <cell r="L41">
            <v>34448</v>
          </cell>
          <cell r="M41">
            <v>2150805391</v>
          </cell>
          <cell r="N41">
            <v>1269668</v>
          </cell>
          <cell r="O41">
            <v>42016289</v>
          </cell>
          <cell r="P41">
            <v>0</v>
          </cell>
          <cell r="Q41">
            <v>4652659</v>
          </cell>
          <cell r="R41">
            <v>1585481679</v>
          </cell>
        </row>
        <row r="42">
          <cell r="B42" t="str">
            <v>Hậu Giang</v>
          </cell>
          <cell r="C42">
            <v>655706836</v>
          </cell>
          <cell r="F42">
            <v>6274253</v>
          </cell>
          <cell r="G42">
            <v>0</v>
          </cell>
          <cell r="H42">
            <v>649432583</v>
          </cell>
          <cell r="I42">
            <v>393052725</v>
          </cell>
          <cell r="J42">
            <v>44749618</v>
          </cell>
          <cell r="K42">
            <v>12775687</v>
          </cell>
          <cell r="L42">
            <v>0</v>
          </cell>
          <cell r="M42">
            <v>326639574</v>
          </cell>
          <cell r="N42">
            <v>5469763</v>
          </cell>
          <cell r="O42">
            <v>574372</v>
          </cell>
          <cell r="P42">
            <v>0</v>
          </cell>
          <cell r="Q42">
            <v>2843711</v>
          </cell>
          <cell r="R42">
            <v>256379858</v>
          </cell>
        </row>
        <row r="43">
          <cell r="B43" t="str">
            <v>Hòa Bình</v>
          </cell>
          <cell r="C43">
            <v>204800932</v>
          </cell>
          <cell r="F43">
            <v>20640895</v>
          </cell>
          <cell r="G43">
            <v>0</v>
          </cell>
          <cell r="H43">
            <v>184160037</v>
          </cell>
          <cell r="I43">
            <v>141238351</v>
          </cell>
          <cell r="J43">
            <v>9341016</v>
          </cell>
          <cell r="K43">
            <v>8373444</v>
          </cell>
          <cell r="L43">
            <v>12790</v>
          </cell>
          <cell r="M43">
            <v>115473034</v>
          </cell>
          <cell r="N43">
            <v>1380697</v>
          </cell>
          <cell r="O43">
            <v>150141</v>
          </cell>
          <cell r="P43">
            <v>0</v>
          </cell>
          <cell r="Q43">
            <v>6507229</v>
          </cell>
          <cell r="R43">
            <v>42921686</v>
          </cell>
        </row>
        <row r="44">
          <cell r="B44" t="str">
            <v>Hồ Chí Minh</v>
          </cell>
          <cell r="C44">
            <v>62482219019.134</v>
          </cell>
          <cell r="F44">
            <v>2261987050.5559998</v>
          </cell>
          <cell r="G44">
            <v>0</v>
          </cell>
          <cell r="H44">
            <v>60220231968.475006</v>
          </cell>
          <cell r="I44">
            <v>38385144861.568</v>
          </cell>
          <cell r="J44">
            <v>3279850450.033</v>
          </cell>
          <cell r="K44">
            <v>6636358982.692</v>
          </cell>
          <cell r="L44">
            <v>178346</v>
          </cell>
          <cell r="M44">
            <v>26070600761.326</v>
          </cell>
          <cell r="N44">
            <v>1147588430.001</v>
          </cell>
          <cell r="O44">
            <v>474609243</v>
          </cell>
          <cell r="P44">
            <v>34487745</v>
          </cell>
          <cell r="Q44">
            <v>741470903.516</v>
          </cell>
          <cell r="R44">
            <v>21835087106.907</v>
          </cell>
        </row>
        <row r="45">
          <cell r="B45" t="str">
            <v>Hưng Yên</v>
          </cell>
          <cell r="C45">
            <v>562130984.368</v>
          </cell>
          <cell r="F45">
            <v>25261395</v>
          </cell>
          <cell r="G45">
            <v>32516447</v>
          </cell>
          <cell r="H45">
            <v>536869588.97499996</v>
          </cell>
          <cell r="I45">
            <v>455568870.487</v>
          </cell>
          <cell r="J45">
            <v>49472224.883999996</v>
          </cell>
          <cell r="K45">
            <v>20747121.589</v>
          </cell>
          <cell r="L45">
            <v>84459</v>
          </cell>
          <cell r="M45">
            <v>321995427.19299996</v>
          </cell>
          <cell r="N45">
            <v>151750</v>
          </cell>
          <cell r="O45">
            <v>17358216</v>
          </cell>
          <cell r="P45">
            <v>0</v>
          </cell>
          <cell r="Q45">
            <v>45759671.820999995</v>
          </cell>
          <cell r="R45">
            <v>81300718.488</v>
          </cell>
        </row>
        <row r="46">
          <cell r="B46" t="str">
            <v>Kiên Giang</v>
          </cell>
          <cell r="C46">
            <v>1786877829</v>
          </cell>
          <cell r="F46">
            <v>87657488</v>
          </cell>
          <cell r="G46">
            <v>0</v>
          </cell>
          <cell r="H46">
            <v>1699220341</v>
          </cell>
          <cell r="I46">
            <v>1390953588</v>
          </cell>
          <cell r="J46">
            <v>250799516</v>
          </cell>
          <cell r="K46">
            <v>40377651</v>
          </cell>
          <cell r="L46">
            <v>20153</v>
          </cell>
          <cell r="M46">
            <v>1042871858</v>
          </cell>
          <cell r="N46">
            <v>38190648</v>
          </cell>
          <cell r="O46">
            <v>15332183</v>
          </cell>
          <cell r="P46">
            <v>557992</v>
          </cell>
          <cell r="Q46">
            <v>2803587</v>
          </cell>
          <cell r="R46">
            <v>308266753</v>
          </cell>
        </row>
        <row r="47">
          <cell r="B47" t="str">
            <v>Kon Tum</v>
          </cell>
          <cell r="C47">
            <v>714720195.6370001</v>
          </cell>
          <cell r="F47">
            <v>2661336.5790000004</v>
          </cell>
          <cell r="G47">
            <v>116179723.72299999</v>
          </cell>
          <cell r="H47">
            <v>712058859.0580001</v>
          </cell>
          <cell r="I47">
            <v>364686782.7300001</v>
          </cell>
          <cell r="J47">
            <v>35109891.103</v>
          </cell>
          <cell r="K47">
            <v>6790287.836</v>
          </cell>
          <cell r="L47">
            <v>17689.34</v>
          </cell>
          <cell r="M47">
            <v>308325212.95299995</v>
          </cell>
          <cell r="N47">
            <v>13868762.798</v>
          </cell>
          <cell r="O47">
            <v>574938.7</v>
          </cell>
          <cell r="P47">
            <v>0</v>
          </cell>
          <cell r="Q47">
            <v>0</v>
          </cell>
          <cell r="R47">
            <v>347372076.32800007</v>
          </cell>
        </row>
        <row r="48">
          <cell r="B48" t="str">
            <v>Khánh Hòa</v>
          </cell>
          <cell r="C48">
            <v>1580516950.2220001</v>
          </cell>
          <cell r="F48">
            <v>17143933.6</v>
          </cell>
          <cell r="G48">
            <v>60984237.666999996</v>
          </cell>
          <cell r="H48">
            <v>1563373016.622</v>
          </cell>
          <cell r="I48">
            <v>1225168307.078</v>
          </cell>
          <cell r="J48">
            <v>260932508.558</v>
          </cell>
          <cell r="K48">
            <v>75179885.609</v>
          </cell>
          <cell r="L48">
            <v>0</v>
          </cell>
          <cell r="M48">
            <v>866141612.7090001</v>
          </cell>
          <cell r="N48">
            <v>21071813.614</v>
          </cell>
          <cell r="O48">
            <v>661500.001</v>
          </cell>
          <cell r="P48">
            <v>0</v>
          </cell>
          <cell r="Q48">
            <v>1180986.587</v>
          </cell>
          <cell r="R48">
            <v>338204709.79399997</v>
          </cell>
        </row>
        <row r="49">
          <cell r="B49" t="str">
            <v>Lai Châu</v>
          </cell>
          <cell r="C49">
            <v>37119568</v>
          </cell>
          <cell r="F49">
            <v>1188120</v>
          </cell>
          <cell r="G49">
            <v>0</v>
          </cell>
          <cell r="H49">
            <v>35931448</v>
          </cell>
          <cell r="I49">
            <v>27918167</v>
          </cell>
          <cell r="J49">
            <v>4845160</v>
          </cell>
          <cell r="K49">
            <v>436915</v>
          </cell>
          <cell r="L49">
            <v>4835</v>
          </cell>
          <cell r="M49">
            <v>22527742</v>
          </cell>
          <cell r="N49">
            <v>23750</v>
          </cell>
          <cell r="O49">
            <v>0</v>
          </cell>
          <cell r="P49">
            <v>0</v>
          </cell>
          <cell r="Q49">
            <v>79765</v>
          </cell>
          <cell r="R49">
            <v>8013281</v>
          </cell>
        </row>
        <row r="50">
          <cell r="B50" t="str">
            <v>Lạng Sơn</v>
          </cell>
          <cell r="C50">
            <v>125141714</v>
          </cell>
          <cell r="F50">
            <v>10993277</v>
          </cell>
          <cell r="G50">
            <v>0</v>
          </cell>
          <cell r="H50">
            <v>114148437</v>
          </cell>
          <cell r="I50">
            <v>67684570</v>
          </cell>
          <cell r="J50">
            <v>18575212</v>
          </cell>
          <cell r="K50">
            <v>942237</v>
          </cell>
          <cell r="L50">
            <v>112440</v>
          </cell>
          <cell r="M50">
            <v>47899949</v>
          </cell>
          <cell r="N50">
            <v>116364</v>
          </cell>
          <cell r="O50">
            <v>35658</v>
          </cell>
          <cell r="P50">
            <v>0</v>
          </cell>
          <cell r="Q50">
            <v>2710</v>
          </cell>
          <cell r="R50">
            <v>46463867</v>
          </cell>
        </row>
        <row r="51">
          <cell r="B51" t="str">
            <v>Lào Cai</v>
          </cell>
          <cell r="C51">
            <v>104885680</v>
          </cell>
          <cell r="F51">
            <v>526315</v>
          </cell>
          <cell r="G51">
            <v>21524646</v>
          </cell>
          <cell r="H51">
            <v>104359365</v>
          </cell>
          <cell r="I51">
            <v>86079083</v>
          </cell>
          <cell r="J51">
            <v>18475851</v>
          </cell>
          <cell r="K51">
            <v>13918296</v>
          </cell>
          <cell r="L51">
            <v>86094</v>
          </cell>
          <cell r="M51">
            <v>52801737</v>
          </cell>
          <cell r="N51">
            <v>646865</v>
          </cell>
          <cell r="O51">
            <v>0</v>
          </cell>
          <cell r="P51">
            <v>0</v>
          </cell>
          <cell r="Q51">
            <v>150240</v>
          </cell>
          <cell r="R51">
            <v>18280282</v>
          </cell>
        </row>
        <row r="52">
          <cell r="B52" t="str">
            <v>Lâm Đồng</v>
          </cell>
          <cell r="C52">
            <v>2526995646</v>
          </cell>
          <cell r="F52">
            <v>14570007</v>
          </cell>
          <cell r="G52">
            <v>0</v>
          </cell>
          <cell r="H52">
            <v>2512425639</v>
          </cell>
          <cell r="I52">
            <v>1025744040</v>
          </cell>
          <cell r="J52">
            <v>201363700</v>
          </cell>
          <cell r="K52">
            <v>81129912</v>
          </cell>
          <cell r="L52">
            <v>63318</v>
          </cell>
          <cell r="M52">
            <v>698558583</v>
          </cell>
          <cell r="N52">
            <v>21680021</v>
          </cell>
          <cell r="O52">
            <v>18237552</v>
          </cell>
          <cell r="P52">
            <v>0</v>
          </cell>
          <cell r="Q52">
            <v>4710954</v>
          </cell>
          <cell r="R52">
            <v>1486681599</v>
          </cell>
        </row>
        <row r="53">
          <cell r="B53" t="str">
            <v>Long An</v>
          </cell>
          <cell r="C53">
            <v>4739789847</v>
          </cell>
          <cell r="F53">
            <v>167514562</v>
          </cell>
          <cell r="G53">
            <v>713011624</v>
          </cell>
          <cell r="H53">
            <v>4572275285</v>
          </cell>
          <cell r="I53">
            <v>3534036806</v>
          </cell>
          <cell r="J53">
            <v>533703359</v>
          </cell>
          <cell r="K53">
            <v>63115794</v>
          </cell>
          <cell r="L53">
            <v>20063</v>
          </cell>
          <cell r="M53">
            <v>2731175533</v>
          </cell>
          <cell r="N53">
            <v>75957742</v>
          </cell>
          <cell r="O53">
            <v>12005003</v>
          </cell>
          <cell r="P53">
            <v>0</v>
          </cell>
          <cell r="Q53">
            <v>118059312</v>
          </cell>
          <cell r="R53">
            <v>1038238479</v>
          </cell>
        </row>
        <row r="54">
          <cell r="B54" t="str">
            <v>Nam Định</v>
          </cell>
          <cell r="C54">
            <v>439913313</v>
          </cell>
          <cell r="F54">
            <v>50964887</v>
          </cell>
          <cell r="G54">
            <v>0</v>
          </cell>
          <cell r="H54">
            <v>388948426</v>
          </cell>
          <cell r="I54">
            <v>207674613</v>
          </cell>
          <cell r="J54">
            <v>21148101</v>
          </cell>
          <cell r="K54">
            <v>51690938</v>
          </cell>
          <cell r="L54">
            <v>162987</v>
          </cell>
          <cell r="M54">
            <v>118287191</v>
          </cell>
          <cell r="N54">
            <v>10737723</v>
          </cell>
          <cell r="O54">
            <v>70200</v>
          </cell>
          <cell r="P54">
            <v>0</v>
          </cell>
          <cell r="Q54">
            <v>5577473</v>
          </cell>
          <cell r="R54">
            <v>181273813</v>
          </cell>
        </row>
        <row r="55">
          <cell r="B55" t="str">
            <v>Ninh Bình</v>
          </cell>
          <cell r="C55">
            <v>578334166.596</v>
          </cell>
          <cell r="F55">
            <v>54640455</v>
          </cell>
          <cell r="G55">
            <v>69352996</v>
          </cell>
          <cell r="H55">
            <v>523693711.271</v>
          </cell>
          <cell r="I55">
            <v>488529363</v>
          </cell>
          <cell r="J55">
            <v>47939105</v>
          </cell>
          <cell r="K55">
            <v>10093075</v>
          </cell>
          <cell r="L55">
            <v>7200</v>
          </cell>
          <cell r="M55">
            <v>430306295</v>
          </cell>
          <cell r="N55">
            <v>183338</v>
          </cell>
          <cell r="O55">
            <v>0</v>
          </cell>
          <cell r="P55">
            <v>0</v>
          </cell>
          <cell r="Q55">
            <v>350</v>
          </cell>
          <cell r="R55">
            <v>35164348.271</v>
          </cell>
        </row>
        <row r="56">
          <cell r="B56" t="str">
            <v>Ninh Thuận</v>
          </cell>
          <cell r="C56">
            <v>375262463</v>
          </cell>
          <cell r="F56">
            <v>108450</v>
          </cell>
          <cell r="G56">
            <v>0</v>
          </cell>
          <cell r="H56">
            <v>375154013</v>
          </cell>
          <cell r="I56">
            <v>269539212</v>
          </cell>
          <cell r="J56">
            <v>33776086</v>
          </cell>
          <cell r="K56">
            <v>60802774</v>
          </cell>
          <cell r="L56">
            <v>57373</v>
          </cell>
          <cell r="M56">
            <v>164780402</v>
          </cell>
          <cell r="N56">
            <v>4605999</v>
          </cell>
          <cell r="O56">
            <v>13817</v>
          </cell>
          <cell r="P56">
            <v>0</v>
          </cell>
          <cell r="Q56">
            <v>5502761</v>
          </cell>
          <cell r="R56">
            <v>105614801</v>
          </cell>
        </row>
        <row r="57">
          <cell r="B57" t="str">
            <v>Nghệ An</v>
          </cell>
          <cell r="C57">
            <v>823844974.4640001</v>
          </cell>
          <cell r="F57">
            <v>14821912.666</v>
          </cell>
          <cell r="G57">
            <v>0</v>
          </cell>
          <cell r="H57">
            <v>809023061.7980001</v>
          </cell>
          <cell r="I57">
            <v>560263247.5739999</v>
          </cell>
          <cell r="J57">
            <v>88914808.272</v>
          </cell>
          <cell r="K57">
            <v>35557463.772</v>
          </cell>
          <cell r="L57">
            <v>127366</v>
          </cell>
          <cell r="M57">
            <v>425031838.80300003</v>
          </cell>
          <cell r="N57">
            <v>5547818.95</v>
          </cell>
          <cell r="O57">
            <v>922424</v>
          </cell>
          <cell r="P57">
            <v>2174000</v>
          </cell>
          <cell r="Q57">
            <v>1987527.777</v>
          </cell>
          <cell r="R57">
            <v>248759814.22399992</v>
          </cell>
        </row>
        <row r="58">
          <cell r="B58" t="str">
            <v>Phú Thọ</v>
          </cell>
          <cell r="C58">
            <v>566135163.9549999</v>
          </cell>
          <cell r="F58">
            <v>41125705.301</v>
          </cell>
          <cell r="G58">
            <v>2815965</v>
          </cell>
          <cell r="H58">
            <v>525009458.6539999</v>
          </cell>
          <cell r="I58">
            <v>303006606.319</v>
          </cell>
          <cell r="J58">
            <v>46241030.769999996</v>
          </cell>
          <cell r="K58">
            <v>13649059.708</v>
          </cell>
          <cell r="L58">
            <v>33394</v>
          </cell>
          <cell r="M58">
            <v>208816694.70900002</v>
          </cell>
          <cell r="N58">
            <v>13942754</v>
          </cell>
          <cell r="O58">
            <v>20308822.132</v>
          </cell>
          <cell r="P58">
            <v>0</v>
          </cell>
          <cell r="Q58">
            <v>14851</v>
          </cell>
          <cell r="R58">
            <v>222002852.33499992</v>
          </cell>
        </row>
        <row r="59">
          <cell r="B59" t="str">
            <v>Phú Yên</v>
          </cell>
          <cell r="C59">
            <v>390313339</v>
          </cell>
          <cell r="F59">
            <v>37228155</v>
          </cell>
          <cell r="G59">
            <v>0</v>
          </cell>
          <cell r="H59">
            <v>353085184</v>
          </cell>
          <cell r="I59">
            <v>248474471</v>
          </cell>
          <cell r="J59">
            <v>32764793</v>
          </cell>
          <cell r="K59">
            <v>21168002</v>
          </cell>
          <cell r="L59">
            <v>3487</v>
          </cell>
          <cell r="M59">
            <v>186475354</v>
          </cell>
          <cell r="N59">
            <v>6737863</v>
          </cell>
          <cell r="O59">
            <v>1</v>
          </cell>
          <cell r="P59">
            <v>0</v>
          </cell>
          <cell r="Q59">
            <v>1324971</v>
          </cell>
          <cell r="R59">
            <v>104610713</v>
          </cell>
        </row>
        <row r="60">
          <cell r="B60" t="str">
            <v>Quảng Bình</v>
          </cell>
          <cell r="C60">
            <v>388798211</v>
          </cell>
          <cell r="F60">
            <v>49874623</v>
          </cell>
          <cell r="G60">
            <v>0</v>
          </cell>
          <cell r="H60">
            <v>338923588</v>
          </cell>
          <cell r="I60">
            <v>174422959</v>
          </cell>
          <cell r="J60">
            <v>19233884</v>
          </cell>
          <cell r="K60">
            <v>8649217</v>
          </cell>
          <cell r="L60">
            <v>61138</v>
          </cell>
          <cell r="M60">
            <v>142444365</v>
          </cell>
          <cell r="N60">
            <v>240194</v>
          </cell>
          <cell r="O60">
            <v>2325683</v>
          </cell>
          <cell r="P60">
            <v>0</v>
          </cell>
          <cell r="Q60">
            <v>1468478</v>
          </cell>
          <cell r="R60">
            <v>164500629</v>
          </cell>
        </row>
        <row r="61">
          <cell r="B61" t="str">
            <v>Quảng Nam</v>
          </cell>
          <cell r="C61">
            <v>1971033227.82</v>
          </cell>
          <cell r="F61">
            <v>17273476</v>
          </cell>
          <cell r="G61">
            <v>22785147</v>
          </cell>
          <cell r="H61">
            <v>1953759751.82</v>
          </cell>
          <cell r="I61">
            <v>1459079365.479</v>
          </cell>
          <cell r="J61">
            <v>136719678.124</v>
          </cell>
          <cell r="K61">
            <v>109572833.8</v>
          </cell>
          <cell r="L61">
            <v>16399</v>
          </cell>
          <cell r="M61">
            <v>1209343495.5549998</v>
          </cell>
          <cell r="N61">
            <v>2524333</v>
          </cell>
          <cell r="O61">
            <v>1</v>
          </cell>
          <cell r="P61">
            <v>0</v>
          </cell>
          <cell r="Q61">
            <v>902625</v>
          </cell>
          <cell r="R61">
            <v>494680386.341</v>
          </cell>
        </row>
        <row r="62">
          <cell r="B62" t="str">
            <v>Quảng Ninh</v>
          </cell>
          <cell r="C62">
            <v>1370655192.986</v>
          </cell>
          <cell r="F62">
            <v>24185408.75</v>
          </cell>
          <cell r="G62">
            <v>10213823</v>
          </cell>
          <cell r="H62">
            <v>1346469784.236</v>
          </cell>
          <cell r="I62">
            <v>831777175.91</v>
          </cell>
          <cell r="J62">
            <v>187534993.078</v>
          </cell>
          <cell r="K62">
            <v>18870283</v>
          </cell>
          <cell r="L62">
            <v>97243</v>
          </cell>
          <cell r="M62">
            <v>611295911.832</v>
          </cell>
          <cell r="N62">
            <v>5841819</v>
          </cell>
          <cell r="O62">
            <v>8136926</v>
          </cell>
          <cell r="P62">
            <v>0</v>
          </cell>
          <cell r="Q62">
            <v>0</v>
          </cell>
          <cell r="R62">
            <v>514692608.32600003</v>
          </cell>
        </row>
        <row r="63">
          <cell r="B63" t="str">
            <v>Quảng Ngãi</v>
          </cell>
          <cell r="C63">
            <v>802729348</v>
          </cell>
          <cell r="F63">
            <v>25078879</v>
          </cell>
          <cell r="G63">
            <v>0</v>
          </cell>
          <cell r="H63">
            <v>777650469</v>
          </cell>
          <cell r="I63">
            <v>635749543</v>
          </cell>
          <cell r="J63">
            <v>70968694</v>
          </cell>
          <cell r="K63">
            <v>8940089</v>
          </cell>
          <cell r="L63">
            <v>0</v>
          </cell>
          <cell r="M63">
            <v>516837776</v>
          </cell>
          <cell r="N63">
            <v>38050112</v>
          </cell>
          <cell r="O63">
            <v>816185</v>
          </cell>
          <cell r="P63">
            <v>0</v>
          </cell>
          <cell r="Q63">
            <v>136687</v>
          </cell>
          <cell r="R63">
            <v>141900926</v>
          </cell>
        </row>
        <row r="64">
          <cell r="B64" t="str">
            <v>Quảng Trị</v>
          </cell>
          <cell r="C64">
            <v>240082537</v>
          </cell>
          <cell r="F64">
            <v>4354119</v>
          </cell>
          <cell r="G64">
            <v>0</v>
          </cell>
          <cell r="H64">
            <v>235728418</v>
          </cell>
          <cell r="I64">
            <v>114472511</v>
          </cell>
          <cell r="J64">
            <v>24709180</v>
          </cell>
          <cell r="K64">
            <v>2371394</v>
          </cell>
          <cell r="L64">
            <v>0</v>
          </cell>
          <cell r="M64">
            <v>79963882</v>
          </cell>
          <cell r="N64">
            <v>4017543</v>
          </cell>
          <cell r="O64">
            <v>2477067</v>
          </cell>
          <cell r="P64">
            <v>0</v>
          </cell>
          <cell r="Q64">
            <v>933445</v>
          </cell>
          <cell r="R64">
            <v>121255907</v>
          </cell>
        </row>
        <row r="65">
          <cell r="B65" t="str">
            <v>Sóc Trăng</v>
          </cell>
          <cell r="C65">
            <v>1243352526</v>
          </cell>
          <cell r="F65">
            <v>82669893</v>
          </cell>
          <cell r="G65">
            <v>75855252</v>
          </cell>
          <cell r="H65">
            <v>1160682633</v>
          </cell>
          <cell r="I65">
            <v>1093197645</v>
          </cell>
          <cell r="J65">
            <v>94947114</v>
          </cell>
          <cell r="K65">
            <v>136181604</v>
          </cell>
          <cell r="L65">
            <v>0</v>
          </cell>
          <cell r="M65">
            <v>833087780</v>
          </cell>
          <cell r="N65">
            <v>10842642</v>
          </cell>
          <cell r="O65">
            <v>17213162</v>
          </cell>
          <cell r="P65">
            <v>0</v>
          </cell>
          <cell r="Q65">
            <v>925343</v>
          </cell>
          <cell r="R65">
            <v>67484988</v>
          </cell>
        </row>
        <row r="66">
          <cell r="B66" t="str">
            <v>Sơn La</v>
          </cell>
          <cell r="C66">
            <v>186861319</v>
          </cell>
          <cell r="F66">
            <v>4897879</v>
          </cell>
          <cell r="G66">
            <v>0</v>
          </cell>
          <cell r="H66">
            <v>181963440</v>
          </cell>
          <cell r="I66">
            <v>136495995</v>
          </cell>
          <cell r="J66">
            <v>13470459</v>
          </cell>
          <cell r="K66">
            <v>20371978</v>
          </cell>
          <cell r="L66">
            <v>266345</v>
          </cell>
          <cell r="M66">
            <v>101623097</v>
          </cell>
          <cell r="N66">
            <v>20000</v>
          </cell>
          <cell r="O66">
            <v>513828</v>
          </cell>
          <cell r="P66">
            <v>0</v>
          </cell>
          <cell r="Q66">
            <v>230288</v>
          </cell>
          <cell r="R66">
            <v>45467445</v>
          </cell>
        </row>
        <row r="67">
          <cell r="B67" t="str">
            <v>Tây Ninh</v>
          </cell>
          <cell r="C67">
            <v>2091589146</v>
          </cell>
          <cell r="F67">
            <v>32572447</v>
          </cell>
          <cell r="G67">
            <v>3913354</v>
          </cell>
          <cell r="H67">
            <v>2059016699</v>
          </cell>
          <cell r="I67">
            <v>1483835746</v>
          </cell>
          <cell r="J67">
            <v>166463657</v>
          </cell>
          <cell r="K67">
            <v>56517348</v>
          </cell>
          <cell r="L67">
            <v>8623</v>
          </cell>
          <cell r="M67">
            <v>1184303195</v>
          </cell>
          <cell r="N67">
            <v>37772765</v>
          </cell>
          <cell r="O67">
            <v>13793604</v>
          </cell>
          <cell r="P67">
            <v>0</v>
          </cell>
          <cell r="Q67">
            <v>24976554</v>
          </cell>
          <cell r="R67">
            <v>575180953</v>
          </cell>
        </row>
        <row r="68">
          <cell r="B68" t="str">
            <v>Tiền Giang</v>
          </cell>
          <cell r="C68">
            <v>1884056186.651</v>
          </cell>
          <cell r="F68">
            <v>42534789.295</v>
          </cell>
          <cell r="G68">
            <v>5317219.391</v>
          </cell>
          <cell r="H68">
            <v>1841521397.356</v>
          </cell>
          <cell r="I68">
            <v>1335786918.6889997</v>
          </cell>
          <cell r="J68">
            <v>197078727.567</v>
          </cell>
          <cell r="K68">
            <v>82487386.827</v>
          </cell>
          <cell r="L68">
            <v>2339.05</v>
          </cell>
          <cell r="M68">
            <v>1003953825.4139999</v>
          </cell>
          <cell r="N68">
            <v>44042630.536</v>
          </cell>
          <cell r="O68">
            <v>1667066.396</v>
          </cell>
          <cell r="P68">
            <v>0</v>
          </cell>
          <cell r="Q68">
            <v>6554942.899</v>
          </cell>
          <cell r="R68">
            <v>505734478.6670003</v>
          </cell>
        </row>
        <row r="69">
          <cell r="B69" t="str">
            <v>TT Huế</v>
          </cell>
          <cell r="C69">
            <v>685751427</v>
          </cell>
          <cell r="F69">
            <v>11161344</v>
          </cell>
          <cell r="G69">
            <v>0</v>
          </cell>
          <cell r="H69">
            <v>674590083</v>
          </cell>
          <cell r="I69">
            <v>397036164</v>
          </cell>
          <cell r="J69">
            <v>30055332</v>
          </cell>
          <cell r="K69">
            <v>6108407</v>
          </cell>
          <cell r="L69">
            <v>3400</v>
          </cell>
          <cell r="M69">
            <v>192410734</v>
          </cell>
          <cell r="N69">
            <v>147935447</v>
          </cell>
          <cell r="O69">
            <v>18083088</v>
          </cell>
          <cell r="P69">
            <v>0</v>
          </cell>
          <cell r="Q69">
            <v>2439756</v>
          </cell>
          <cell r="R69">
            <v>277553919</v>
          </cell>
        </row>
        <row r="70">
          <cell r="B70" t="str">
            <v>Tuyên Quang</v>
          </cell>
          <cell r="C70">
            <v>117529356</v>
          </cell>
          <cell r="F70">
            <v>2187670</v>
          </cell>
          <cell r="G70">
            <v>570000</v>
          </cell>
          <cell r="H70">
            <v>115341686</v>
          </cell>
          <cell r="I70">
            <v>77233741</v>
          </cell>
          <cell r="J70">
            <v>10834760</v>
          </cell>
          <cell r="K70">
            <v>4499623</v>
          </cell>
          <cell r="L70">
            <v>31002</v>
          </cell>
          <cell r="M70">
            <v>44612218</v>
          </cell>
          <cell r="N70">
            <v>16481477</v>
          </cell>
          <cell r="O70">
            <v>0</v>
          </cell>
          <cell r="P70">
            <v>0</v>
          </cell>
          <cell r="Q70">
            <v>774661</v>
          </cell>
          <cell r="R70">
            <v>38107945</v>
          </cell>
        </row>
        <row r="71">
          <cell r="B71" t="str">
            <v>Thái Bình</v>
          </cell>
          <cell r="C71">
            <v>747017734</v>
          </cell>
          <cell r="F71">
            <v>3383359</v>
          </cell>
          <cell r="G71">
            <v>0</v>
          </cell>
          <cell r="H71">
            <v>743634375</v>
          </cell>
          <cell r="I71">
            <v>444212594</v>
          </cell>
          <cell r="J71">
            <v>25419969</v>
          </cell>
          <cell r="K71">
            <v>12556821</v>
          </cell>
          <cell r="L71">
            <v>21419</v>
          </cell>
          <cell r="M71">
            <v>300820289</v>
          </cell>
          <cell r="N71">
            <v>2884188</v>
          </cell>
          <cell r="O71">
            <v>73299770</v>
          </cell>
          <cell r="P71">
            <v>0</v>
          </cell>
          <cell r="Q71">
            <v>29210138</v>
          </cell>
          <cell r="R71">
            <v>299421781</v>
          </cell>
        </row>
        <row r="72">
          <cell r="B72" t="str">
            <v>Thái Nguyên</v>
          </cell>
          <cell r="C72">
            <v>636902013</v>
          </cell>
          <cell r="F72">
            <v>2397887</v>
          </cell>
          <cell r="G72">
            <v>0</v>
          </cell>
          <cell r="H72">
            <v>634504126</v>
          </cell>
          <cell r="I72">
            <v>247070656</v>
          </cell>
          <cell r="J72">
            <v>31353283</v>
          </cell>
          <cell r="K72">
            <v>6552123</v>
          </cell>
          <cell r="L72">
            <v>172831</v>
          </cell>
          <cell r="M72">
            <v>196548448</v>
          </cell>
          <cell r="N72">
            <v>10726934</v>
          </cell>
          <cell r="O72">
            <v>798305</v>
          </cell>
          <cell r="P72">
            <v>202900</v>
          </cell>
          <cell r="Q72">
            <v>715832</v>
          </cell>
          <cell r="R72">
            <v>387433470</v>
          </cell>
        </row>
        <row r="73">
          <cell r="B73" t="str">
            <v>Thanh Hóa</v>
          </cell>
          <cell r="C73">
            <v>1142164538</v>
          </cell>
          <cell r="F73">
            <v>72945022</v>
          </cell>
          <cell r="G73">
            <v>0</v>
          </cell>
          <cell r="H73">
            <v>1069219516</v>
          </cell>
          <cell r="I73">
            <v>751004805</v>
          </cell>
          <cell r="J73">
            <v>94207083</v>
          </cell>
          <cell r="K73">
            <v>168057985</v>
          </cell>
          <cell r="L73">
            <v>28504</v>
          </cell>
          <cell r="M73">
            <v>363710181</v>
          </cell>
          <cell r="N73">
            <v>9146936</v>
          </cell>
          <cell r="O73">
            <v>112824362</v>
          </cell>
          <cell r="P73">
            <v>0</v>
          </cell>
          <cell r="Q73">
            <v>3029754</v>
          </cell>
          <cell r="R73">
            <v>318214711</v>
          </cell>
        </row>
        <row r="74">
          <cell r="B74" t="str">
            <v>Trà Vinh</v>
          </cell>
          <cell r="C74">
            <v>712513193</v>
          </cell>
          <cell r="F74">
            <v>7899139</v>
          </cell>
          <cell r="G74">
            <v>9018442</v>
          </cell>
          <cell r="H74">
            <v>704614054</v>
          </cell>
          <cell r="I74">
            <v>517058505</v>
          </cell>
          <cell r="J74">
            <v>89984498</v>
          </cell>
          <cell r="K74">
            <v>13034522</v>
          </cell>
          <cell r="L74">
            <v>4401</v>
          </cell>
          <cell r="M74">
            <v>396556362</v>
          </cell>
          <cell r="N74">
            <v>10003399</v>
          </cell>
          <cell r="O74">
            <v>99447</v>
          </cell>
          <cell r="P74">
            <v>0</v>
          </cell>
          <cell r="Q74">
            <v>7375876</v>
          </cell>
          <cell r="R74">
            <v>187555549</v>
          </cell>
        </row>
        <row r="75">
          <cell r="B75" t="str">
            <v>Vĩnh Long</v>
          </cell>
          <cell r="C75">
            <v>1445077765</v>
          </cell>
          <cell r="F75">
            <v>32173077</v>
          </cell>
          <cell r="G75">
            <v>0</v>
          </cell>
          <cell r="H75">
            <v>1412904688</v>
          </cell>
          <cell r="I75">
            <v>670999893.117</v>
          </cell>
          <cell r="J75">
            <v>109173528</v>
          </cell>
          <cell r="K75">
            <v>19770249</v>
          </cell>
          <cell r="L75">
            <v>0</v>
          </cell>
          <cell r="M75">
            <v>494802516.117</v>
          </cell>
          <cell r="N75">
            <v>37909585</v>
          </cell>
          <cell r="O75">
            <v>5539092</v>
          </cell>
          <cell r="P75">
            <v>0</v>
          </cell>
          <cell r="Q75">
            <v>3804923</v>
          </cell>
          <cell r="R75">
            <v>741904795</v>
          </cell>
        </row>
        <row r="76">
          <cell r="B76" t="str">
            <v>Vĩnh Phúc</v>
          </cell>
          <cell r="C76">
            <v>604205389</v>
          </cell>
          <cell r="F76">
            <v>20741472</v>
          </cell>
          <cell r="G76">
            <v>40260136</v>
          </cell>
          <cell r="H76">
            <v>583463917</v>
          </cell>
          <cell r="I76">
            <v>447294285</v>
          </cell>
          <cell r="J76">
            <v>111762969</v>
          </cell>
          <cell r="K76">
            <v>18115646</v>
          </cell>
          <cell r="L76">
            <v>107497</v>
          </cell>
          <cell r="M76">
            <v>282096440</v>
          </cell>
          <cell r="N76">
            <v>20635414</v>
          </cell>
          <cell r="O76">
            <v>5627739</v>
          </cell>
          <cell r="P76">
            <v>8729162</v>
          </cell>
          <cell r="Q76">
            <v>219418</v>
          </cell>
          <cell r="R76">
            <v>136169632</v>
          </cell>
        </row>
        <row r="77">
          <cell r="B77" t="str">
            <v>Yên Bái</v>
          </cell>
          <cell r="C77">
            <v>175218758</v>
          </cell>
          <cell r="F77">
            <v>2268874</v>
          </cell>
          <cell r="G77">
            <v>0</v>
          </cell>
          <cell r="H77">
            <v>172949884</v>
          </cell>
          <cell r="I77">
            <v>95576617</v>
          </cell>
          <cell r="J77">
            <v>14635872</v>
          </cell>
          <cell r="K77">
            <v>6643617</v>
          </cell>
          <cell r="L77">
            <v>77393</v>
          </cell>
          <cell r="M77">
            <v>74167016</v>
          </cell>
          <cell r="N77">
            <v>52719</v>
          </cell>
          <cell r="O77">
            <v>0</v>
          </cell>
          <cell r="P77">
            <v>0</v>
          </cell>
          <cell r="Q77">
            <v>0</v>
          </cell>
          <cell r="R77">
            <v>77373267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Viec 12T-2016"/>
      <sheetName val="Tien 12T-2016"/>
      <sheetName val="Viec 10-2015"/>
      <sheetName val="Tien 10-2015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Khang nghi 17"/>
      <sheetName val="BC chat luong CB mau 14"/>
      <sheetName val="Co cau bien che mau 13"/>
      <sheetName val="sua  mau an tuyen khong ro 9"/>
      <sheetName val="01"/>
      <sheetName val="02"/>
      <sheetName val="03"/>
      <sheetName val="04"/>
      <sheetName val="05 "/>
      <sheetName val="IN NSNN"/>
      <sheetName val="TK-Ban dau gia"/>
      <sheetName val="Viec chia theo vung mien"/>
      <sheetName val="Tien chia theo vung mien"/>
      <sheetName val="Viec 12-2016-TT01"/>
      <sheetName val="Tien 12-2016-TT01"/>
    </sheetNames>
    <sheetDataSet>
      <sheetData sheetId="1">
        <row r="15">
          <cell r="T15">
            <v>144857</v>
          </cell>
        </row>
        <row r="16">
          <cell r="T16">
            <v>3492</v>
          </cell>
        </row>
        <row r="17">
          <cell r="T17">
            <v>2519</v>
          </cell>
        </row>
        <row r="18">
          <cell r="T18">
            <v>1476</v>
          </cell>
        </row>
        <row r="19">
          <cell r="T19">
            <v>59</v>
          </cell>
        </row>
        <row r="20">
          <cell r="T20">
            <v>1011</v>
          </cell>
        </row>
        <row r="21">
          <cell r="T21">
            <v>3581</v>
          </cell>
        </row>
        <row r="22">
          <cell r="T22">
            <v>6286</v>
          </cell>
        </row>
        <row r="23">
          <cell r="T23">
            <v>1062</v>
          </cell>
        </row>
        <row r="24">
          <cell r="T24">
            <v>2536</v>
          </cell>
        </row>
        <row r="25">
          <cell r="T25">
            <v>3943</v>
          </cell>
        </row>
        <row r="26">
          <cell r="T26">
            <v>2469</v>
          </cell>
        </row>
        <row r="27">
          <cell r="T27">
            <v>3638</v>
          </cell>
        </row>
        <row r="28">
          <cell r="T28">
            <v>175</v>
          </cell>
        </row>
        <row r="29">
          <cell r="T29">
            <v>3176</v>
          </cell>
        </row>
        <row r="30">
          <cell r="T30">
            <v>2074</v>
          </cell>
        </row>
        <row r="31">
          <cell r="T31">
            <v>2543</v>
          </cell>
        </row>
        <row r="32">
          <cell r="T32">
            <v>1070</v>
          </cell>
        </row>
        <row r="33">
          <cell r="T33">
            <v>80</v>
          </cell>
        </row>
        <row r="34">
          <cell r="T34">
            <v>6297</v>
          </cell>
        </row>
        <row r="35">
          <cell r="T35">
            <v>2346</v>
          </cell>
        </row>
        <row r="36">
          <cell r="T36">
            <v>2467</v>
          </cell>
        </row>
        <row r="37">
          <cell r="T37">
            <v>98</v>
          </cell>
        </row>
        <row r="38">
          <cell r="T38">
            <v>156</v>
          </cell>
        </row>
        <row r="39">
          <cell r="T39">
            <v>7127</v>
          </cell>
        </row>
        <row r="40">
          <cell r="T40">
            <v>408</v>
          </cell>
        </row>
        <row r="41">
          <cell r="T41">
            <v>1444</v>
          </cell>
        </row>
        <row r="42">
          <cell r="T42">
            <v>2779</v>
          </cell>
        </row>
        <row r="43">
          <cell r="T43">
            <v>2523</v>
          </cell>
        </row>
        <row r="44">
          <cell r="T44">
            <v>159</v>
          </cell>
        </row>
        <row r="45">
          <cell r="T45">
            <v>18841</v>
          </cell>
        </row>
        <row r="46">
          <cell r="T46">
            <v>634</v>
          </cell>
        </row>
        <row r="47">
          <cell r="T47">
            <v>3967</v>
          </cell>
        </row>
        <row r="48">
          <cell r="T48">
            <v>434</v>
          </cell>
        </row>
        <row r="49">
          <cell r="T49">
            <v>2274</v>
          </cell>
        </row>
        <row r="50">
          <cell r="T50">
            <v>61</v>
          </cell>
        </row>
        <row r="51">
          <cell r="T51">
            <v>531</v>
          </cell>
        </row>
        <row r="52">
          <cell r="T52">
            <v>317</v>
          </cell>
        </row>
        <row r="53">
          <cell r="T53">
            <v>2838</v>
          </cell>
        </row>
        <row r="54">
          <cell r="T54">
            <v>6312</v>
          </cell>
        </row>
        <row r="55">
          <cell r="T55">
            <v>567</v>
          </cell>
        </row>
        <row r="56">
          <cell r="T56">
            <v>1277</v>
          </cell>
        </row>
        <row r="57">
          <cell r="T57">
            <v>860</v>
          </cell>
        </row>
        <row r="58">
          <cell r="T58">
            <v>1665</v>
          </cell>
        </row>
        <row r="59">
          <cell r="T59">
            <v>1550</v>
          </cell>
        </row>
        <row r="60">
          <cell r="T60">
            <v>1309</v>
          </cell>
        </row>
        <row r="61">
          <cell r="T61">
            <v>305</v>
          </cell>
        </row>
        <row r="62">
          <cell r="T62">
            <v>988</v>
          </cell>
        </row>
        <row r="63">
          <cell r="T63">
            <v>1703</v>
          </cell>
        </row>
        <row r="64">
          <cell r="T64">
            <v>1646</v>
          </cell>
        </row>
        <row r="65">
          <cell r="T65">
            <v>280</v>
          </cell>
        </row>
        <row r="66">
          <cell r="T66">
            <v>3287</v>
          </cell>
        </row>
        <row r="67">
          <cell r="T67">
            <v>710</v>
          </cell>
        </row>
        <row r="68">
          <cell r="T68">
            <v>7678</v>
          </cell>
        </row>
        <row r="69">
          <cell r="T69">
            <v>5343</v>
          </cell>
        </row>
        <row r="70">
          <cell r="T70">
            <v>1233</v>
          </cell>
        </row>
        <row r="71">
          <cell r="T71">
            <v>344</v>
          </cell>
        </row>
        <row r="72">
          <cell r="T72">
            <v>797</v>
          </cell>
        </row>
        <row r="73">
          <cell r="T73">
            <v>828</v>
          </cell>
        </row>
        <row r="74">
          <cell r="T74">
            <v>2115</v>
          </cell>
        </row>
        <row r="75">
          <cell r="T75">
            <v>3174</v>
          </cell>
        </row>
        <row r="76">
          <cell r="T76">
            <v>2900</v>
          </cell>
        </row>
        <row r="77">
          <cell r="T77">
            <v>836</v>
          </cell>
        </row>
        <row r="78">
          <cell r="T78">
            <v>259</v>
          </cell>
        </row>
      </sheetData>
      <sheetData sheetId="2">
        <row r="15">
          <cell r="U15">
            <v>57143231420.13242</v>
          </cell>
        </row>
        <row r="16">
          <cell r="U16">
            <v>1086570801</v>
          </cell>
        </row>
        <row r="17">
          <cell r="U17">
            <v>178505573</v>
          </cell>
        </row>
        <row r="18">
          <cell r="U18">
            <v>895190277.6</v>
          </cell>
        </row>
        <row r="19">
          <cell r="U19">
            <v>16411746</v>
          </cell>
        </row>
        <row r="20">
          <cell r="U20">
            <v>626144973.9289999</v>
          </cell>
        </row>
        <row r="21">
          <cell r="U21">
            <v>338669417.4509999</v>
          </cell>
        </row>
        <row r="22">
          <cell r="U22">
            <v>2965788774</v>
          </cell>
        </row>
        <row r="23">
          <cell r="U23">
            <v>313742017</v>
          </cell>
        </row>
        <row r="24">
          <cell r="U24">
            <v>549369219</v>
          </cell>
        </row>
        <row r="25">
          <cell r="U25">
            <v>610798373</v>
          </cell>
        </row>
        <row r="26">
          <cell r="U26">
            <v>947352732.3830001</v>
          </cell>
        </row>
        <row r="27">
          <cell r="U27">
            <v>331595980</v>
          </cell>
        </row>
        <row r="28">
          <cell r="U28">
            <v>14657297</v>
          </cell>
        </row>
        <row r="29">
          <cell r="U29">
            <v>1392437920</v>
          </cell>
        </row>
        <row r="30">
          <cell r="U30">
            <v>1242098601</v>
          </cell>
        </row>
        <row r="31">
          <cell r="U31">
            <v>547757257</v>
          </cell>
        </row>
        <row r="32">
          <cell r="U32">
            <v>168813645</v>
          </cell>
        </row>
        <row r="33">
          <cell r="U33">
            <v>6918783</v>
          </cell>
        </row>
        <row r="34">
          <cell r="U34">
            <v>1617373595</v>
          </cell>
        </row>
        <row r="35">
          <cell r="U35">
            <v>429260670</v>
          </cell>
        </row>
        <row r="36">
          <cell r="U36">
            <v>389386827.617</v>
          </cell>
        </row>
        <row r="37">
          <cell r="U37">
            <v>8241032</v>
          </cell>
        </row>
        <row r="38">
          <cell r="U38">
            <v>107720393</v>
          </cell>
        </row>
        <row r="39">
          <cell r="U39">
            <v>7924608958.948999</v>
          </cell>
        </row>
        <row r="40">
          <cell r="U40">
            <v>301828554</v>
          </cell>
        </row>
        <row r="41">
          <cell r="U41">
            <v>223768186</v>
          </cell>
        </row>
        <row r="42">
          <cell r="U42">
            <v>1964219797</v>
          </cell>
        </row>
        <row r="43">
          <cell r="U43">
            <v>246130213</v>
          </cell>
        </row>
        <row r="44">
          <cell r="U44">
            <v>57331676</v>
          </cell>
        </row>
        <row r="45">
          <cell r="U45">
            <v>20695030894.927998</v>
          </cell>
        </row>
        <row r="46">
          <cell r="U46">
            <v>221907848.783</v>
          </cell>
        </row>
        <row r="47">
          <cell r="U47">
            <v>737515985</v>
          </cell>
        </row>
        <row r="48">
          <cell r="U48">
            <v>132764447.57700002</v>
          </cell>
        </row>
        <row r="49">
          <cell r="U49">
            <v>422981516.04600006</v>
          </cell>
        </row>
        <row r="50">
          <cell r="U50">
            <v>6150219</v>
          </cell>
        </row>
        <row r="51">
          <cell r="U51">
            <v>11872940</v>
          </cell>
        </row>
        <row r="52">
          <cell r="U52">
            <v>42233471</v>
          </cell>
        </row>
        <row r="53">
          <cell r="U53">
            <v>546588085.0273037</v>
          </cell>
        </row>
        <row r="54">
          <cell r="U54">
            <v>1716493545</v>
          </cell>
        </row>
        <row r="55">
          <cell r="U55">
            <v>71957147</v>
          </cell>
        </row>
        <row r="56">
          <cell r="U56">
            <v>233904798.66099998</v>
          </cell>
        </row>
        <row r="57">
          <cell r="U57">
            <v>105480463</v>
          </cell>
        </row>
        <row r="58">
          <cell r="U58">
            <v>284155741.05310994</v>
          </cell>
        </row>
        <row r="59">
          <cell r="U59">
            <v>188578903.58600003</v>
          </cell>
        </row>
        <row r="60">
          <cell r="U60">
            <v>141317662</v>
          </cell>
        </row>
        <row r="61">
          <cell r="U61">
            <v>86299126</v>
          </cell>
        </row>
        <row r="62">
          <cell r="U62">
            <v>340592259.1820001</v>
          </cell>
        </row>
        <row r="63">
          <cell r="U63">
            <v>461529475.8</v>
          </cell>
        </row>
        <row r="64">
          <cell r="U64">
            <v>376747689</v>
          </cell>
        </row>
        <row r="65">
          <cell r="U65">
            <v>58119394</v>
          </cell>
        </row>
        <row r="66">
          <cell r="U66">
            <v>752898264</v>
          </cell>
        </row>
        <row r="67">
          <cell r="U67">
            <v>84265100</v>
          </cell>
        </row>
        <row r="68">
          <cell r="U68">
            <v>862180986</v>
          </cell>
        </row>
        <row r="69">
          <cell r="U69">
            <v>814777476</v>
          </cell>
        </row>
        <row r="70">
          <cell r="U70">
            <v>245179263</v>
          </cell>
        </row>
        <row r="71">
          <cell r="U71">
            <v>52622445</v>
          </cell>
        </row>
        <row r="72">
          <cell r="U72">
            <v>497179644</v>
          </cell>
        </row>
        <row r="73">
          <cell r="U73">
            <v>124186120</v>
          </cell>
        </row>
        <row r="74">
          <cell r="U74">
            <v>422633986</v>
          </cell>
        </row>
        <row r="75">
          <cell r="U75">
            <v>272726455</v>
          </cell>
        </row>
        <row r="76">
          <cell r="U76">
            <v>317269502.56</v>
          </cell>
        </row>
        <row r="77">
          <cell r="U77">
            <v>276891024</v>
          </cell>
        </row>
        <row r="78">
          <cell r="U78">
            <v>35506253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K87"/>
  <sheetViews>
    <sheetView tabSelected="1" view="pageBreakPreview" zoomScaleNormal="70" zoomScaleSheetLayoutView="100" workbookViewId="0" topLeftCell="A62">
      <selection activeCell="Q15" sqref="Q15:Q77"/>
    </sheetView>
  </sheetViews>
  <sheetFormatPr defaultColWidth="9.00390625" defaultRowHeight="15.75"/>
  <cols>
    <col min="1" max="1" width="2.50390625" style="1" customWidth="1"/>
    <col min="2" max="2" width="11.375" style="1" customWidth="1"/>
    <col min="3" max="3" width="7.00390625" style="1" customWidth="1"/>
    <col min="4" max="4" width="7.125" style="1" customWidth="1"/>
    <col min="5" max="5" width="6.125" style="1" customWidth="1"/>
    <col min="6" max="6" width="6.375" style="1" customWidth="1"/>
    <col min="7" max="7" width="7.75390625" style="1" customWidth="1"/>
    <col min="8" max="8" width="6.75390625" style="1" customWidth="1"/>
    <col min="9" max="9" width="6.125" style="1" customWidth="1"/>
    <col min="10" max="10" width="6.375" style="1" customWidth="1"/>
    <col min="11" max="11" width="7.00390625" style="1" customWidth="1"/>
    <col min="12" max="12" width="7.75390625" style="1" customWidth="1"/>
    <col min="13" max="13" width="7.00390625" style="1" customWidth="1"/>
    <col min="14" max="14" width="8.00390625" style="1" customWidth="1"/>
    <col min="15" max="15" width="7.375" style="1" customWidth="1"/>
    <col min="16" max="16" width="7.125" style="1" customWidth="1"/>
    <col min="17" max="17" width="7.75390625" style="1" customWidth="1"/>
    <col min="18" max="18" width="6.375" style="1" customWidth="1"/>
    <col min="19" max="19" width="6.00390625" style="1" customWidth="1"/>
    <col min="20" max="20" width="9.25390625" style="1" customWidth="1"/>
    <col min="21" max="21" width="9.375" style="1" customWidth="1"/>
    <col min="22" max="22" width="5.875" style="1" customWidth="1"/>
    <col min="23" max="24" width="10.00390625" style="1" customWidth="1"/>
    <col min="25" max="28" width="9.00390625" style="1" customWidth="1"/>
    <col min="29" max="32" width="6.625" style="1" customWidth="1"/>
    <col min="33" max="16384" width="9.00390625" style="1" customWidth="1"/>
  </cols>
  <sheetData>
    <row r="1" spans="2:10" ht="18.75" customHeight="1">
      <c r="B1" s="44" t="s">
        <v>0</v>
      </c>
      <c r="C1" s="44"/>
      <c r="D1" s="44"/>
      <c r="E1" s="44"/>
      <c r="F1" s="44"/>
      <c r="G1" s="44"/>
      <c r="H1" s="20"/>
      <c r="I1" s="20"/>
      <c r="J1" s="20"/>
    </row>
    <row r="2" spans="2:10" ht="31.5" customHeight="1">
      <c r="B2" s="45" t="s">
        <v>1</v>
      </c>
      <c r="C2" s="45"/>
      <c r="D2" s="45"/>
      <c r="E2" s="45"/>
      <c r="F2" s="45"/>
      <c r="G2" s="45"/>
      <c r="H2" s="21"/>
      <c r="I2" s="21"/>
      <c r="J2" s="21"/>
    </row>
    <row r="3" spans="1:15" ht="6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O3" s="2"/>
    </row>
    <row r="4" spans="1:19" ht="17.25" customHeight="1">
      <c r="A4" s="47" t="s">
        <v>47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19" ht="22.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</row>
    <row r="6" spans="1:19" ht="13.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1:19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9" t="s">
        <v>2</v>
      </c>
      <c r="Q7" s="49"/>
      <c r="R7" s="49"/>
      <c r="S7" s="49"/>
    </row>
    <row r="8" spans="1:28" ht="15" customHeight="1">
      <c r="A8" s="60" t="s">
        <v>3</v>
      </c>
      <c r="B8" s="60" t="s">
        <v>4</v>
      </c>
      <c r="C8" s="43" t="s">
        <v>5</v>
      </c>
      <c r="D8" s="43"/>
      <c r="E8" s="43"/>
      <c r="F8" s="50" t="s">
        <v>6</v>
      </c>
      <c r="G8" s="43" t="s">
        <v>7</v>
      </c>
      <c r="H8" s="53" t="s">
        <v>8</v>
      </c>
      <c r="I8" s="53"/>
      <c r="J8" s="53"/>
      <c r="K8" s="53"/>
      <c r="L8" s="53"/>
      <c r="M8" s="53"/>
      <c r="N8" s="53"/>
      <c r="O8" s="53"/>
      <c r="P8" s="53"/>
      <c r="Q8" s="53"/>
      <c r="R8" s="63" t="s">
        <v>43</v>
      </c>
      <c r="S8" s="43" t="s">
        <v>41</v>
      </c>
      <c r="T8" s="59" t="s">
        <v>54</v>
      </c>
      <c r="U8" s="58" t="s">
        <v>16</v>
      </c>
      <c r="V8" s="38" t="s">
        <v>55</v>
      </c>
      <c r="W8" s="58" t="s">
        <v>50</v>
      </c>
      <c r="X8" s="58" t="s">
        <v>51</v>
      </c>
      <c r="Y8" s="58" t="s">
        <v>44</v>
      </c>
      <c r="Z8" s="38" t="s">
        <v>45</v>
      </c>
      <c r="AA8" s="58" t="s">
        <v>52</v>
      </c>
      <c r="AB8" s="58" t="s">
        <v>53</v>
      </c>
    </row>
    <row r="9" spans="1:28" ht="19.5" customHeight="1">
      <c r="A9" s="60"/>
      <c r="B9" s="60"/>
      <c r="C9" s="43" t="s">
        <v>10</v>
      </c>
      <c r="D9" s="43" t="s">
        <v>11</v>
      </c>
      <c r="E9" s="43"/>
      <c r="F9" s="51"/>
      <c r="G9" s="43"/>
      <c r="H9" s="43" t="s">
        <v>8</v>
      </c>
      <c r="I9" s="53" t="s">
        <v>12</v>
      </c>
      <c r="J9" s="53"/>
      <c r="K9" s="53"/>
      <c r="L9" s="53"/>
      <c r="M9" s="53"/>
      <c r="N9" s="53"/>
      <c r="O9" s="53"/>
      <c r="P9" s="53"/>
      <c r="Q9" s="43" t="s">
        <v>13</v>
      </c>
      <c r="R9" s="63"/>
      <c r="S9" s="43"/>
      <c r="T9" s="59"/>
      <c r="U9" s="58"/>
      <c r="V9" s="39"/>
      <c r="W9" s="58"/>
      <c r="X9" s="58"/>
      <c r="Y9" s="58"/>
      <c r="Z9" s="39"/>
      <c r="AA9" s="58"/>
      <c r="AB9" s="58"/>
    </row>
    <row r="10" spans="1:28" ht="15" customHeight="1">
      <c r="A10" s="60"/>
      <c r="B10" s="60"/>
      <c r="C10" s="43"/>
      <c r="D10" s="43" t="s">
        <v>15</v>
      </c>
      <c r="E10" s="43" t="s">
        <v>16</v>
      </c>
      <c r="F10" s="51"/>
      <c r="G10" s="43"/>
      <c r="H10" s="43"/>
      <c r="I10" s="50" t="s">
        <v>14</v>
      </c>
      <c r="J10" s="61" t="s">
        <v>11</v>
      </c>
      <c r="K10" s="62"/>
      <c r="L10" s="62"/>
      <c r="M10" s="62"/>
      <c r="N10" s="62"/>
      <c r="O10" s="62"/>
      <c r="P10" s="62"/>
      <c r="Q10" s="43"/>
      <c r="R10" s="63"/>
      <c r="S10" s="43"/>
      <c r="T10" s="59"/>
      <c r="U10" s="58"/>
      <c r="V10" s="39"/>
      <c r="W10" s="58"/>
      <c r="X10" s="58"/>
      <c r="Y10" s="58"/>
      <c r="Z10" s="39"/>
      <c r="AA10" s="58"/>
      <c r="AB10" s="58"/>
    </row>
    <row r="11" spans="1:28" ht="12.75" customHeight="1">
      <c r="A11" s="60"/>
      <c r="B11" s="60"/>
      <c r="C11" s="43"/>
      <c r="D11" s="43"/>
      <c r="E11" s="43"/>
      <c r="F11" s="51"/>
      <c r="G11" s="43"/>
      <c r="H11" s="43"/>
      <c r="I11" s="51"/>
      <c r="J11" s="53" t="s">
        <v>17</v>
      </c>
      <c r="K11" s="43" t="s">
        <v>18</v>
      </c>
      <c r="L11" s="43" t="s">
        <v>19</v>
      </c>
      <c r="M11" s="43" t="s">
        <v>20</v>
      </c>
      <c r="N11" s="43" t="s">
        <v>21</v>
      </c>
      <c r="O11" s="43" t="s">
        <v>22</v>
      </c>
      <c r="P11" s="53" t="s">
        <v>23</v>
      </c>
      <c r="Q11" s="43"/>
      <c r="R11" s="63"/>
      <c r="S11" s="43"/>
      <c r="T11" s="59"/>
      <c r="U11" s="58"/>
      <c r="V11" s="39"/>
      <c r="W11" s="58"/>
      <c r="X11" s="58"/>
      <c r="Y11" s="58"/>
      <c r="Z11" s="39"/>
      <c r="AA11" s="58"/>
      <c r="AB11" s="58"/>
    </row>
    <row r="12" spans="1:28" ht="44.25" customHeight="1">
      <c r="A12" s="60"/>
      <c r="B12" s="60"/>
      <c r="C12" s="43"/>
      <c r="D12" s="43"/>
      <c r="E12" s="43"/>
      <c r="F12" s="52"/>
      <c r="G12" s="43"/>
      <c r="H12" s="43"/>
      <c r="I12" s="52"/>
      <c r="J12" s="53"/>
      <c r="K12" s="43"/>
      <c r="L12" s="43"/>
      <c r="M12" s="43"/>
      <c r="N12" s="43"/>
      <c r="O12" s="43"/>
      <c r="P12" s="53"/>
      <c r="Q12" s="43"/>
      <c r="R12" s="63"/>
      <c r="S12" s="43"/>
      <c r="T12" s="59"/>
      <c r="U12" s="58"/>
      <c r="V12" s="40"/>
      <c r="W12" s="58"/>
      <c r="X12" s="58"/>
      <c r="Y12" s="58"/>
      <c r="Z12" s="40"/>
      <c r="AA12" s="58"/>
      <c r="AB12" s="58"/>
    </row>
    <row r="13" spans="1:19" ht="13.5" customHeight="1">
      <c r="A13" s="54" t="s">
        <v>24</v>
      </c>
      <c r="B13" s="55"/>
      <c r="C13" s="5" t="s">
        <v>25</v>
      </c>
      <c r="D13" s="4">
        <v>2</v>
      </c>
      <c r="E13" s="5" t="s">
        <v>26</v>
      </c>
      <c r="F13" s="5" t="s">
        <v>27</v>
      </c>
      <c r="G13" s="5" t="s">
        <v>28</v>
      </c>
      <c r="H13" s="5" t="s">
        <v>29</v>
      </c>
      <c r="I13" s="7">
        <v>7</v>
      </c>
      <c r="J13" s="5" t="s">
        <v>30</v>
      </c>
      <c r="K13" s="5" t="s">
        <v>31</v>
      </c>
      <c r="L13" s="7">
        <v>10</v>
      </c>
      <c r="M13" s="5" t="s">
        <v>32</v>
      </c>
      <c r="N13" s="5" t="s">
        <v>33</v>
      </c>
      <c r="O13" s="7">
        <v>13</v>
      </c>
      <c r="P13" s="5" t="s">
        <v>34</v>
      </c>
      <c r="Q13" s="7">
        <v>15</v>
      </c>
      <c r="R13" s="5" t="s">
        <v>35</v>
      </c>
      <c r="S13" s="5" t="s">
        <v>36</v>
      </c>
    </row>
    <row r="14" spans="1:37" ht="18" customHeight="1">
      <c r="A14" s="6"/>
      <c r="B14" s="8" t="s">
        <v>37</v>
      </c>
      <c r="C14" s="9">
        <f aca="true" t="shared" si="0" ref="C14:R14">SUM(C15:C77)</f>
        <v>681935</v>
      </c>
      <c r="D14" s="9">
        <f t="shared" si="0"/>
        <v>290524</v>
      </c>
      <c r="E14" s="9">
        <f t="shared" si="0"/>
        <v>391411</v>
      </c>
      <c r="F14" s="9">
        <f t="shared" si="0"/>
        <v>7265</v>
      </c>
      <c r="G14" s="9">
        <f t="shared" si="0"/>
        <v>450</v>
      </c>
      <c r="H14" s="9">
        <f t="shared" si="0"/>
        <v>674670</v>
      </c>
      <c r="I14" s="9">
        <f t="shared" si="0"/>
        <v>529774</v>
      </c>
      <c r="J14" s="9">
        <f t="shared" si="0"/>
        <v>306491</v>
      </c>
      <c r="K14" s="9">
        <f t="shared" si="0"/>
        <v>8224</v>
      </c>
      <c r="L14" s="9">
        <f t="shared" si="0"/>
        <v>207501</v>
      </c>
      <c r="M14" s="9">
        <f t="shared" si="0"/>
        <v>4792</v>
      </c>
      <c r="N14" s="9">
        <f t="shared" si="0"/>
        <v>610</v>
      </c>
      <c r="O14" s="9">
        <f t="shared" si="0"/>
        <v>24</v>
      </c>
      <c r="P14" s="9">
        <f t="shared" si="0"/>
        <v>2132</v>
      </c>
      <c r="Q14" s="9">
        <f t="shared" si="0"/>
        <v>144896</v>
      </c>
      <c r="R14" s="9">
        <f t="shared" si="0"/>
        <v>359955</v>
      </c>
      <c r="S14" s="24">
        <f>(J14+K14)/I14</f>
        <v>0.5940552008969863</v>
      </c>
      <c r="T14" s="31">
        <v>290524</v>
      </c>
      <c r="U14" s="33">
        <f aca="true" t="shared" si="1" ref="U14:U45">C14-T14</f>
        <v>391411</v>
      </c>
      <c r="V14" s="33">
        <f aca="true" t="shared" si="2" ref="V14:V45">D14-T14</f>
        <v>0</v>
      </c>
      <c r="W14" s="23">
        <f>SUM(W15:W77)</f>
        <v>215059</v>
      </c>
      <c r="X14" s="23">
        <v>144857</v>
      </c>
      <c r="Y14" s="32">
        <f aca="true" t="shared" si="3" ref="Y14:Y45">(W14-X14)/X14</f>
        <v>0.4846296692600289</v>
      </c>
      <c r="Z14" s="32">
        <f aca="true" t="shared" si="4" ref="Z14:Z45">I14/H14</f>
        <v>0.7852342626765678</v>
      </c>
      <c r="AA14" s="32"/>
      <c r="AB14" s="32"/>
      <c r="AC14" s="23">
        <f aca="true" t="shared" si="5" ref="AC14:AC45">C14-D14-E14</f>
        <v>0</v>
      </c>
      <c r="AD14" s="23">
        <f aca="true" t="shared" si="6" ref="AD14:AD45">C14-F14-H14</f>
        <v>0</v>
      </c>
      <c r="AE14" s="23">
        <f aca="true" t="shared" si="7" ref="AE14:AE45">H14-I14-Q14</f>
        <v>0</v>
      </c>
      <c r="AF14" s="23">
        <f aca="true" t="shared" si="8" ref="AF14:AF45">I14-J14-K14-L14-M14-N14-O14-P14</f>
        <v>0</v>
      </c>
      <c r="AG14" s="23">
        <f>X14-'[2]Viec 12T-2016'!T15</f>
        <v>0</v>
      </c>
      <c r="AH14" s="37"/>
      <c r="AI14" s="32"/>
      <c r="AJ14" s="23"/>
      <c r="AK14" s="32"/>
    </row>
    <row r="15" spans="1:34" s="11" customFormat="1" ht="19.5" customHeight="1">
      <c r="A15" s="12">
        <v>1</v>
      </c>
      <c r="B15" s="13" t="str">
        <f>'[1]Viec 08T-2017'!B15</f>
        <v>An Giang</v>
      </c>
      <c r="C15" s="10">
        <f>'[1]Viec 08T-2017'!C15</f>
        <v>13970</v>
      </c>
      <c r="D15" s="10">
        <v>6241</v>
      </c>
      <c r="E15" s="10">
        <v>7729</v>
      </c>
      <c r="F15" s="10">
        <f>'[1]Viec 08T-2017'!F15</f>
        <v>140</v>
      </c>
      <c r="G15" s="10">
        <f>'[1]Viec 08T-2017'!G15</f>
        <v>6</v>
      </c>
      <c r="H15" s="10">
        <f>'[1]Viec 08T-2017'!H15</f>
        <v>13830</v>
      </c>
      <c r="I15" s="10">
        <f>'[1]Viec 08T-2017'!I15</f>
        <v>10873</v>
      </c>
      <c r="J15" s="10">
        <f>'[1]Viec 08T-2017'!J15</f>
        <v>5351</v>
      </c>
      <c r="K15" s="10">
        <f>'[1]Viec 08T-2017'!K15</f>
        <v>156</v>
      </c>
      <c r="L15" s="10">
        <f>'[1]Viec 08T-2017'!L15</f>
        <v>5140</v>
      </c>
      <c r="M15" s="10">
        <f>'[1]Viec 08T-2017'!M15</f>
        <v>183</v>
      </c>
      <c r="N15" s="10">
        <f>'[1]Viec 08T-2017'!N15</f>
        <v>11</v>
      </c>
      <c r="O15" s="10">
        <f>'[1]Viec 08T-2017'!O15</f>
        <v>0</v>
      </c>
      <c r="P15" s="10">
        <f>'[1]Viec 08T-2017'!P15</f>
        <v>32</v>
      </c>
      <c r="Q15" s="10">
        <f>'[1]Viec 08T-2017'!Q15</f>
        <v>2957</v>
      </c>
      <c r="R15" s="10">
        <f>L15+M15+N15+O15+P15+Q15</f>
        <v>8323</v>
      </c>
      <c r="S15" s="24">
        <f>(J15+K15)/I15</f>
        <v>0.5064839510714614</v>
      </c>
      <c r="T15" s="31">
        <v>6241</v>
      </c>
      <c r="U15" s="33">
        <f t="shared" si="1"/>
        <v>7729</v>
      </c>
      <c r="V15" s="33">
        <f t="shared" si="2"/>
        <v>0</v>
      </c>
      <c r="W15" s="22">
        <f aca="true" t="shared" si="9" ref="W15:W46">L15+M15+N15+O15+P15</f>
        <v>5366</v>
      </c>
      <c r="X15" s="23">
        <v>3492</v>
      </c>
      <c r="Y15" s="32">
        <f t="shared" si="3"/>
        <v>0.5366552119129439</v>
      </c>
      <c r="Z15" s="32">
        <f t="shared" si="4"/>
        <v>0.7861894432393348</v>
      </c>
      <c r="AA15" s="34">
        <v>15</v>
      </c>
      <c r="AB15" s="34">
        <v>59</v>
      </c>
      <c r="AC15" s="23">
        <f t="shared" si="5"/>
        <v>0</v>
      </c>
      <c r="AD15" s="23">
        <f t="shared" si="6"/>
        <v>0</v>
      </c>
      <c r="AE15" s="23">
        <f t="shared" si="7"/>
        <v>0</v>
      </c>
      <c r="AF15" s="23">
        <f t="shared" si="8"/>
        <v>0</v>
      </c>
      <c r="AG15" s="23">
        <f>X15-'[2]Viec 12T-2016'!T16</f>
        <v>0</v>
      </c>
      <c r="AH15" s="23"/>
    </row>
    <row r="16" spans="1:34" s="11" customFormat="1" ht="19.5" customHeight="1">
      <c r="A16" s="14">
        <v>2</v>
      </c>
      <c r="B16" s="13" t="str">
        <f>'[1]Viec 08T-2017'!B17</f>
        <v>Bắc Giang</v>
      </c>
      <c r="C16" s="10">
        <f>'[1]Viec 08T-2017'!C17</f>
        <v>9892</v>
      </c>
      <c r="D16" s="10">
        <v>4715</v>
      </c>
      <c r="E16" s="10">
        <v>5177</v>
      </c>
      <c r="F16" s="10">
        <f>'[1]Viec 08T-2017'!F17</f>
        <v>126</v>
      </c>
      <c r="G16" s="10">
        <f>'[1]Viec 08T-2017'!G17</f>
        <v>4</v>
      </c>
      <c r="H16" s="10">
        <f>'[1]Viec 08T-2017'!H17</f>
        <v>9766</v>
      </c>
      <c r="I16" s="10">
        <f>'[1]Viec 08T-2017'!I17</f>
        <v>6759</v>
      </c>
      <c r="J16" s="10">
        <f>'[1]Viec 08T-2017'!J17</f>
        <v>4617</v>
      </c>
      <c r="K16" s="10">
        <f>'[1]Viec 08T-2017'!K17</f>
        <v>130</v>
      </c>
      <c r="L16" s="10">
        <f>'[1]Viec 08T-2017'!L17</f>
        <v>1903</v>
      </c>
      <c r="M16" s="10">
        <f>'[1]Viec 08T-2017'!M17</f>
        <v>87</v>
      </c>
      <c r="N16" s="10">
        <f>'[1]Viec 08T-2017'!N17</f>
        <v>3</v>
      </c>
      <c r="O16" s="10">
        <f>'[1]Viec 08T-2017'!O17</f>
        <v>0</v>
      </c>
      <c r="P16" s="10">
        <f>'[1]Viec 08T-2017'!P17</f>
        <v>19</v>
      </c>
      <c r="Q16" s="10">
        <f>'[1]Viec 08T-2017'!Q17</f>
        <v>3007</v>
      </c>
      <c r="R16" s="10">
        <f>L16+M16+N16+O16+P16+Q16</f>
        <v>5019</v>
      </c>
      <c r="S16" s="24">
        <f>(J16+K16)/I16</f>
        <v>0.7023228288208315</v>
      </c>
      <c r="T16" s="31">
        <v>3834</v>
      </c>
      <c r="U16" s="33">
        <f t="shared" si="1"/>
        <v>6058</v>
      </c>
      <c r="V16" s="33">
        <f t="shared" si="2"/>
        <v>881</v>
      </c>
      <c r="W16" s="22">
        <f t="shared" si="9"/>
        <v>2012</v>
      </c>
      <c r="X16" s="23">
        <v>2519</v>
      </c>
      <c r="Y16" s="32">
        <f t="shared" si="3"/>
        <v>-0.20127034537514887</v>
      </c>
      <c r="Z16" s="32">
        <f t="shared" si="4"/>
        <v>0.6920950235510956</v>
      </c>
      <c r="AA16" s="34">
        <v>29</v>
      </c>
      <c r="AB16" s="34">
        <v>39</v>
      </c>
      <c r="AC16" s="23">
        <f t="shared" si="5"/>
        <v>0</v>
      </c>
      <c r="AD16" s="23">
        <f t="shared" si="6"/>
        <v>0</v>
      </c>
      <c r="AE16" s="23">
        <f t="shared" si="7"/>
        <v>0</v>
      </c>
      <c r="AF16" s="23">
        <f t="shared" si="8"/>
        <v>0</v>
      </c>
      <c r="AG16" s="23">
        <f>X16-'[2]Viec 12T-2016'!T17</f>
        <v>0</v>
      </c>
      <c r="AH16" s="23"/>
    </row>
    <row r="17" spans="1:34" s="11" customFormat="1" ht="19.5" customHeight="1">
      <c r="A17" s="12">
        <v>3</v>
      </c>
      <c r="B17" s="13" t="str">
        <f>'[1]Viec 08T-2017'!B18</f>
        <v>Bắc Kạn</v>
      </c>
      <c r="C17" s="10">
        <f>'[1]Viec 08T-2017'!C18</f>
        <v>1893</v>
      </c>
      <c r="D17" s="10">
        <v>558</v>
      </c>
      <c r="E17" s="10">
        <v>1335</v>
      </c>
      <c r="F17" s="10">
        <f>'[1]Viec 08T-2017'!F18</f>
        <v>46</v>
      </c>
      <c r="G17" s="10">
        <f>'[1]Viec 08T-2017'!G18</f>
        <v>3</v>
      </c>
      <c r="H17" s="10">
        <f>'[1]Viec 08T-2017'!H18</f>
        <v>1847</v>
      </c>
      <c r="I17" s="10">
        <f>'[1]Viec 08T-2017'!I18</f>
        <v>1338</v>
      </c>
      <c r="J17" s="10">
        <f>'[1]Viec 08T-2017'!J18</f>
        <v>1141</v>
      </c>
      <c r="K17" s="10">
        <f>'[1]Viec 08T-2017'!K18</f>
        <v>30</v>
      </c>
      <c r="L17" s="10">
        <f>'[1]Viec 08T-2017'!L18</f>
        <v>156</v>
      </c>
      <c r="M17" s="10">
        <f>'[1]Viec 08T-2017'!M18</f>
        <v>2</v>
      </c>
      <c r="N17" s="10">
        <f>'[1]Viec 08T-2017'!N18</f>
        <v>0</v>
      </c>
      <c r="O17" s="10">
        <f>'[1]Viec 08T-2017'!O18</f>
        <v>0</v>
      </c>
      <c r="P17" s="10">
        <f>'[1]Viec 08T-2017'!P18</f>
        <v>9</v>
      </c>
      <c r="Q17" s="10">
        <f>'[1]Viec 08T-2017'!Q18</f>
        <v>509</v>
      </c>
      <c r="R17" s="10">
        <f>L17+M17+N17+O17+P17+Q17</f>
        <v>676</v>
      </c>
      <c r="S17" s="24">
        <f>(J17+K17)/I17</f>
        <v>0.875186846038864</v>
      </c>
      <c r="T17" s="31">
        <v>4715</v>
      </c>
      <c r="U17" s="33">
        <f t="shared" si="1"/>
        <v>-2822</v>
      </c>
      <c r="V17" s="33">
        <f t="shared" si="2"/>
        <v>-4157</v>
      </c>
      <c r="W17" s="22">
        <f t="shared" si="9"/>
        <v>167</v>
      </c>
      <c r="X17" s="23">
        <v>1476</v>
      </c>
      <c r="Y17" s="32">
        <f t="shared" si="3"/>
        <v>-0.8868563685636857</v>
      </c>
      <c r="Z17" s="32">
        <f t="shared" si="4"/>
        <v>0.7244179750947483</v>
      </c>
      <c r="AA17" s="34">
        <v>28</v>
      </c>
      <c r="AB17" s="34">
        <v>22</v>
      </c>
      <c r="AC17" s="23">
        <f t="shared" si="5"/>
        <v>0</v>
      </c>
      <c r="AD17" s="23">
        <f t="shared" si="6"/>
        <v>0</v>
      </c>
      <c r="AE17" s="23">
        <f t="shared" si="7"/>
        <v>0</v>
      </c>
      <c r="AF17" s="23">
        <f t="shared" si="8"/>
        <v>0</v>
      </c>
      <c r="AG17" s="23">
        <f>X17-'[2]Viec 12T-2016'!T18</f>
        <v>0</v>
      </c>
      <c r="AH17" s="23"/>
    </row>
    <row r="18" spans="1:34" s="11" customFormat="1" ht="19.5" customHeight="1">
      <c r="A18" s="14">
        <v>4</v>
      </c>
      <c r="B18" s="13" t="str">
        <f>'[1]Viec 08T-2017'!B16</f>
        <v>Bạc Liêu</v>
      </c>
      <c r="C18" s="10">
        <f>'[1]Viec 08T-2017'!C16</f>
        <v>9538</v>
      </c>
      <c r="D18" s="10">
        <v>3834</v>
      </c>
      <c r="E18" s="10">
        <v>5704</v>
      </c>
      <c r="F18" s="10">
        <f>'[1]Viec 08T-2017'!F16</f>
        <v>105</v>
      </c>
      <c r="G18" s="10">
        <f>'[1]Viec 08T-2017'!G16</f>
        <v>0</v>
      </c>
      <c r="H18" s="10">
        <f>'[1]Viec 08T-2017'!H16</f>
        <v>9433</v>
      </c>
      <c r="I18" s="10">
        <f>'[1]Viec 08T-2017'!I16</f>
        <v>7935</v>
      </c>
      <c r="J18" s="10">
        <f>'[1]Viec 08T-2017'!J16</f>
        <v>4584</v>
      </c>
      <c r="K18" s="10">
        <f>'[1]Viec 08T-2017'!K16</f>
        <v>57</v>
      </c>
      <c r="L18" s="10">
        <f>'[1]Viec 08T-2017'!L16</f>
        <v>3263</v>
      </c>
      <c r="M18" s="10">
        <f>'[1]Viec 08T-2017'!M16</f>
        <v>8</v>
      </c>
      <c r="N18" s="10">
        <f>'[1]Viec 08T-2017'!N16</f>
        <v>8</v>
      </c>
      <c r="O18" s="10">
        <f>'[1]Viec 08T-2017'!O16</f>
        <v>1</v>
      </c>
      <c r="P18" s="10">
        <f>'[1]Viec 08T-2017'!P16</f>
        <v>14</v>
      </c>
      <c r="Q18" s="10">
        <f>'[1]Viec 08T-2017'!Q16</f>
        <v>1498</v>
      </c>
      <c r="R18" s="10">
        <f>L18+M18+N18+O18+P18+Q18</f>
        <v>4792</v>
      </c>
      <c r="S18" s="24">
        <f>(J18+K18)/I18</f>
        <v>0.5848771266540643</v>
      </c>
      <c r="T18" s="31">
        <v>558</v>
      </c>
      <c r="U18" s="33">
        <f t="shared" si="1"/>
        <v>8980</v>
      </c>
      <c r="V18" s="33">
        <f t="shared" si="2"/>
        <v>3276</v>
      </c>
      <c r="W18" s="22">
        <f t="shared" si="9"/>
        <v>3294</v>
      </c>
      <c r="X18" s="23">
        <v>59</v>
      </c>
      <c r="Y18" s="32">
        <f t="shared" si="3"/>
        <v>54.83050847457627</v>
      </c>
      <c r="Z18" s="32">
        <f t="shared" si="4"/>
        <v>0.8411958019718011</v>
      </c>
      <c r="AA18" s="34">
        <v>61</v>
      </c>
      <c r="AB18" s="34">
        <v>1</v>
      </c>
      <c r="AC18" s="23">
        <f t="shared" si="5"/>
        <v>0</v>
      </c>
      <c r="AD18" s="23">
        <f t="shared" si="6"/>
        <v>0</v>
      </c>
      <c r="AE18" s="23">
        <f t="shared" si="7"/>
        <v>0</v>
      </c>
      <c r="AF18" s="23">
        <f t="shared" si="8"/>
        <v>0</v>
      </c>
      <c r="AG18" s="23">
        <f>X18-'[2]Viec 12T-2016'!T19</f>
        <v>0</v>
      </c>
      <c r="AH18" s="23"/>
    </row>
    <row r="19" spans="1:34" s="11" customFormat="1" ht="19.5" customHeight="1">
      <c r="A19" s="12">
        <v>5</v>
      </c>
      <c r="B19" s="13" t="str">
        <f>'[1]Viec 08T-2017'!B19</f>
        <v>Bắc Ninh</v>
      </c>
      <c r="C19" s="10">
        <f>'[1]Viec 08T-2017'!C19</f>
        <v>5811</v>
      </c>
      <c r="D19" s="10">
        <v>2218</v>
      </c>
      <c r="E19" s="10">
        <v>3593</v>
      </c>
      <c r="F19" s="10">
        <f>'[1]Viec 08T-2017'!F19</f>
        <v>43</v>
      </c>
      <c r="G19" s="10">
        <f>'[1]Viec 08T-2017'!G19</f>
        <v>2</v>
      </c>
      <c r="H19" s="10">
        <f>'[1]Viec 08T-2017'!H19</f>
        <v>5768</v>
      </c>
      <c r="I19" s="10">
        <f>'[1]Viec 08T-2017'!I19</f>
        <v>4544</v>
      </c>
      <c r="J19" s="10">
        <f>'[1]Viec 08T-2017'!J19</f>
        <v>3180</v>
      </c>
      <c r="K19" s="10">
        <f>'[1]Viec 08T-2017'!K19</f>
        <v>30</v>
      </c>
      <c r="L19" s="10">
        <f>'[1]Viec 08T-2017'!L19</f>
        <v>1278</v>
      </c>
      <c r="M19" s="10">
        <f>'[1]Viec 08T-2017'!M19</f>
        <v>37</v>
      </c>
      <c r="N19" s="10">
        <f>'[1]Viec 08T-2017'!N19</f>
        <v>4</v>
      </c>
      <c r="O19" s="10">
        <f>'[1]Viec 08T-2017'!O19</f>
        <v>0</v>
      </c>
      <c r="P19" s="10">
        <f>'[1]Viec 08T-2017'!P19</f>
        <v>15</v>
      </c>
      <c r="Q19" s="10">
        <f>'[1]Viec 08T-2017'!Q19</f>
        <v>1224</v>
      </c>
      <c r="R19" s="10">
        <f>L19+M19+N19+O19+P19+Q19</f>
        <v>2558</v>
      </c>
      <c r="S19" s="24">
        <f>(J19+K19)/I19</f>
        <v>0.7064260563380281</v>
      </c>
      <c r="T19" s="31">
        <v>2218</v>
      </c>
      <c r="U19" s="33">
        <f t="shared" si="1"/>
        <v>3593</v>
      </c>
      <c r="V19" s="33">
        <f t="shared" si="2"/>
        <v>0</v>
      </c>
      <c r="W19" s="22">
        <f t="shared" si="9"/>
        <v>1334</v>
      </c>
      <c r="X19" s="23">
        <v>1011</v>
      </c>
      <c r="Y19" s="32">
        <f t="shared" si="3"/>
        <v>0.31948565776458954</v>
      </c>
      <c r="Z19" s="32">
        <f t="shared" si="4"/>
        <v>0.7877947295423023</v>
      </c>
      <c r="AA19" s="34">
        <v>41</v>
      </c>
      <c r="AB19" s="34">
        <v>21</v>
      </c>
      <c r="AC19" s="23">
        <f t="shared" si="5"/>
        <v>0</v>
      </c>
      <c r="AD19" s="23">
        <f t="shared" si="6"/>
        <v>0</v>
      </c>
      <c r="AE19" s="23">
        <f t="shared" si="7"/>
        <v>0</v>
      </c>
      <c r="AF19" s="23">
        <f t="shared" si="8"/>
        <v>0</v>
      </c>
      <c r="AG19" s="23">
        <f>X19-'[2]Viec 12T-2016'!T20</f>
        <v>0</v>
      </c>
      <c r="AH19" s="23"/>
    </row>
    <row r="20" spans="1:34" s="11" customFormat="1" ht="19.5" customHeight="1">
      <c r="A20" s="14">
        <v>6</v>
      </c>
      <c r="B20" s="13" t="str">
        <f>'[1]Viec 08T-2017'!B20</f>
        <v>Bến Tre</v>
      </c>
      <c r="C20" s="10">
        <f>'[1]Viec 08T-2017'!C20</f>
        <v>14537</v>
      </c>
      <c r="D20" s="10">
        <v>5629</v>
      </c>
      <c r="E20" s="10">
        <v>8908</v>
      </c>
      <c r="F20" s="10">
        <f>'[1]Viec 08T-2017'!F20</f>
        <v>113</v>
      </c>
      <c r="G20" s="10">
        <f>'[1]Viec 08T-2017'!G20</f>
        <v>2</v>
      </c>
      <c r="H20" s="10">
        <f>'[1]Viec 08T-2017'!H20</f>
        <v>14424</v>
      </c>
      <c r="I20" s="10">
        <f>'[1]Viec 08T-2017'!I20</f>
        <v>12239</v>
      </c>
      <c r="J20" s="10">
        <f>'[1]Viec 08T-2017'!J20</f>
        <v>7136</v>
      </c>
      <c r="K20" s="10">
        <f>'[1]Viec 08T-2017'!K20</f>
        <v>206</v>
      </c>
      <c r="L20" s="10">
        <f>'[1]Viec 08T-2017'!L20</f>
        <v>4752</v>
      </c>
      <c r="M20" s="10">
        <f>'[1]Viec 08T-2017'!M20</f>
        <v>124</v>
      </c>
      <c r="N20" s="10">
        <f>'[1]Viec 08T-2017'!N20</f>
        <v>1</v>
      </c>
      <c r="O20" s="10">
        <f>'[1]Viec 08T-2017'!O20</f>
        <v>0</v>
      </c>
      <c r="P20" s="10">
        <f>'[1]Viec 08T-2017'!P20</f>
        <v>20</v>
      </c>
      <c r="Q20" s="10">
        <f>'[1]Viec 08T-2017'!Q20</f>
        <v>2185</v>
      </c>
      <c r="R20" s="10">
        <f>L20+M20+N20+O20+P20+Q20</f>
        <v>7082</v>
      </c>
      <c r="S20" s="24">
        <f>(J20+K20)/I20</f>
        <v>0.5998856115695727</v>
      </c>
      <c r="T20" s="31">
        <v>5629</v>
      </c>
      <c r="U20" s="33">
        <f t="shared" si="1"/>
        <v>8908</v>
      </c>
      <c r="V20" s="33">
        <f t="shared" si="2"/>
        <v>0</v>
      </c>
      <c r="W20" s="22">
        <f t="shared" si="9"/>
        <v>4897</v>
      </c>
      <c r="X20" s="23">
        <v>3581</v>
      </c>
      <c r="Y20" s="32">
        <f t="shared" si="3"/>
        <v>0.3674951130969003</v>
      </c>
      <c r="Z20" s="32">
        <f t="shared" si="4"/>
        <v>0.848516361619523</v>
      </c>
      <c r="AA20" s="34">
        <v>11</v>
      </c>
      <c r="AB20" s="34">
        <v>35</v>
      </c>
      <c r="AC20" s="23">
        <f t="shared" si="5"/>
        <v>0</v>
      </c>
      <c r="AD20" s="23">
        <f t="shared" si="6"/>
        <v>0</v>
      </c>
      <c r="AE20" s="23">
        <f t="shared" si="7"/>
        <v>0</v>
      </c>
      <c r="AF20" s="23">
        <f t="shared" si="8"/>
        <v>0</v>
      </c>
      <c r="AG20" s="23">
        <f>X20-'[2]Viec 12T-2016'!T21</f>
        <v>0</v>
      </c>
      <c r="AH20" s="23"/>
    </row>
    <row r="21" spans="1:34" s="11" customFormat="1" ht="19.5" customHeight="1">
      <c r="A21" s="12">
        <v>7</v>
      </c>
      <c r="B21" s="13" t="str">
        <f>'[1]Viec 08T-2017'!B22</f>
        <v>Bình Định</v>
      </c>
      <c r="C21" s="10">
        <f>'[1]Viec 08T-2017'!C22</f>
        <v>7873</v>
      </c>
      <c r="D21" s="10">
        <v>3071</v>
      </c>
      <c r="E21" s="10">
        <v>4802</v>
      </c>
      <c r="F21" s="10">
        <f>'[1]Viec 08T-2017'!F22</f>
        <v>27</v>
      </c>
      <c r="G21" s="10">
        <f>'[1]Viec 08T-2017'!G22</f>
        <v>2</v>
      </c>
      <c r="H21" s="10">
        <f>'[1]Viec 08T-2017'!H22</f>
        <v>7846</v>
      </c>
      <c r="I21" s="10">
        <f>'[1]Viec 08T-2017'!I22</f>
        <v>5787</v>
      </c>
      <c r="J21" s="10">
        <f>'[1]Viec 08T-2017'!J22</f>
        <v>3567</v>
      </c>
      <c r="K21" s="10">
        <f>'[1]Viec 08T-2017'!K22</f>
        <v>83</v>
      </c>
      <c r="L21" s="10">
        <f>'[1]Viec 08T-2017'!L22</f>
        <v>2073</v>
      </c>
      <c r="M21" s="10">
        <f>'[1]Viec 08T-2017'!M22</f>
        <v>27</v>
      </c>
      <c r="N21" s="10">
        <f>'[1]Viec 08T-2017'!N22</f>
        <v>14</v>
      </c>
      <c r="O21" s="10">
        <f>'[1]Viec 08T-2017'!O22</f>
        <v>0</v>
      </c>
      <c r="P21" s="10">
        <f>'[1]Viec 08T-2017'!P22</f>
        <v>23</v>
      </c>
      <c r="Q21" s="10">
        <f>'[1]Viec 08T-2017'!Q22</f>
        <v>2059</v>
      </c>
      <c r="R21" s="10">
        <f>L21+M21+N21+O21+P21+Q21</f>
        <v>4196</v>
      </c>
      <c r="S21" s="24">
        <f>(J21+K21)/I21</f>
        <v>0.6307240366338345</v>
      </c>
      <c r="T21" s="31">
        <v>8637</v>
      </c>
      <c r="U21" s="33">
        <f t="shared" si="1"/>
        <v>-764</v>
      </c>
      <c r="V21" s="33">
        <f t="shared" si="2"/>
        <v>-5566</v>
      </c>
      <c r="W21" s="22">
        <f t="shared" si="9"/>
        <v>2137</v>
      </c>
      <c r="X21" s="23">
        <v>6286</v>
      </c>
      <c r="Y21" s="32">
        <f t="shared" si="3"/>
        <v>-0.6600381800827235</v>
      </c>
      <c r="Z21" s="32">
        <f t="shared" si="4"/>
        <v>0.737573285750701</v>
      </c>
      <c r="AA21" s="34">
        <v>6</v>
      </c>
      <c r="AB21" s="34">
        <v>36</v>
      </c>
      <c r="AC21" s="23">
        <f t="shared" si="5"/>
        <v>0</v>
      </c>
      <c r="AD21" s="23">
        <f t="shared" si="6"/>
        <v>0</v>
      </c>
      <c r="AE21" s="23">
        <f t="shared" si="7"/>
        <v>0</v>
      </c>
      <c r="AF21" s="23">
        <f t="shared" si="8"/>
        <v>0</v>
      </c>
      <c r="AG21" s="23">
        <f>X21-'[2]Viec 12T-2016'!T22</f>
        <v>0</v>
      </c>
      <c r="AH21" s="23"/>
    </row>
    <row r="22" spans="1:34" s="11" customFormat="1" ht="19.5" customHeight="1">
      <c r="A22" s="14">
        <v>8</v>
      </c>
      <c r="B22" s="13" t="str">
        <f>'[1]Viec 08T-2017'!B21</f>
        <v>Bình Dương</v>
      </c>
      <c r="C22" s="10">
        <f>'[1]Viec 08T-2017'!C21</f>
        <v>24139</v>
      </c>
      <c r="D22" s="10">
        <v>8637</v>
      </c>
      <c r="E22" s="10">
        <v>15502</v>
      </c>
      <c r="F22" s="10">
        <f>'[1]Viec 08T-2017'!F21</f>
        <v>348</v>
      </c>
      <c r="G22" s="10">
        <f>'[1]Viec 08T-2017'!G21</f>
        <v>13</v>
      </c>
      <c r="H22" s="10">
        <f>'[1]Viec 08T-2017'!H21</f>
        <v>23791</v>
      </c>
      <c r="I22" s="10">
        <f>'[1]Viec 08T-2017'!I21</f>
        <v>21229</v>
      </c>
      <c r="J22" s="10">
        <f>'[1]Viec 08T-2017'!J21</f>
        <v>12353</v>
      </c>
      <c r="K22" s="10">
        <f>'[1]Viec 08T-2017'!K21</f>
        <v>221</v>
      </c>
      <c r="L22" s="10">
        <f>'[1]Viec 08T-2017'!L21</f>
        <v>8123</v>
      </c>
      <c r="M22" s="10">
        <f>'[1]Viec 08T-2017'!M21</f>
        <v>376</v>
      </c>
      <c r="N22" s="10">
        <f>'[1]Viec 08T-2017'!N21</f>
        <v>15</v>
      </c>
      <c r="O22" s="10">
        <f>'[1]Viec 08T-2017'!O21</f>
        <v>0</v>
      </c>
      <c r="P22" s="10">
        <f>'[1]Viec 08T-2017'!P21</f>
        <v>141</v>
      </c>
      <c r="Q22" s="10">
        <f>'[1]Viec 08T-2017'!Q21</f>
        <v>2562</v>
      </c>
      <c r="R22" s="10">
        <f>L22+M22+N22+O22+P22+Q22</f>
        <v>11217</v>
      </c>
      <c r="S22" s="24">
        <f>(J22+K22)/I22</f>
        <v>0.59230298177022</v>
      </c>
      <c r="T22" s="31">
        <v>3071</v>
      </c>
      <c r="U22" s="33">
        <f t="shared" si="1"/>
        <v>21068</v>
      </c>
      <c r="V22" s="33">
        <f t="shared" si="2"/>
        <v>5566</v>
      </c>
      <c r="W22" s="22">
        <f t="shared" si="9"/>
        <v>8655</v>
      </c>
      <c r="X22" s="23">
        <v>1062</v>
      </c>
      <c r="Y22" s="32">
        <f t="shared" si="3"/>
        <v>7.149717514124294</v>
      </c>
      <c r="Z22" s="32">
        <f t="shared" si="4"/>
        <v>0.8923122189063091</v>
      </c>
      <c r="AA22" s="34">
        <v>35</v>
      </c>
      <c r="AB22" s="34">
        <v>31</v>
      </c>
      <c r="AC22" s="23">
        <f t="shared" si="5"/>
        <v>0</v>
      </c>
      <c r="AD22" s="23">
        <f t="shared" si="6"/>
        <v>0</v>
      </c>
      <c r="AE22" s="23">
        <f t="shared" si="7"/>
        <v>0</v>
      </c>
      <c r="AF22" s="23">
        <f t="shared" si="8"/>
        <v>0</v>
      </c>
      <c r="AG22" s="23">
        <f>X22-'[2]Viec 12T-2016'!T23</f>
        <v>0</v>
      </c>
      <c r="AH22" s="23"/>
    </row>
    <row r="23" spans="1:34" s="11" customFormat="1" ht="19.5" customHeight="1">
      <c r="A23" s="12">
        <v>9</v>
      </c>
      <c r="B23" s="13" t="str">
        <f>'[1]Viec 08T-2017'!B23</f>
        <v>Bình Phước</v>
      </c>
      <c r="C23" s="10">
        <f>'[1]Viec 08T-2017'!C23</f>
        <v>12077</v>
      </c>
      <c r="D23" s="10">
        <v>5315</v>
      </c>
      <c r="E23" s="10">
        <v>6762</v>
      </c>
      <c r="F23" s="10">
        <f>'[1]Viec 08T-2017'!F23</f>
        <v>268</v>
      </c>
      <c r="G23" s="10">
        <f>'[1]Viec 08T-2017'!G23</f>
        <v>1</v>
      </c>
      <c r="H23" s="10">
        <f>'[1]Viec 08T-2017'!H23</f>
        <v>11809</v>
      </c>
      <c r="I23" s="10">
        <f>'[1]Viec 08T-2017'!I23</f>
        <v>8969</v>
      </c>
      <c r="J23" s="10">
        <f>'[1]Viec 08T-2017'!J23</f>
        <v>4650</v>
      </c>
      <c r="K23" s="10">
        <f>'[1]Viec 08T-2017'!K23</f>
        <v>236</v>
      </c>
      <c r="L23" s="10">
        <f>'[1]Viec 08T-2017'!L23</f>
        <v>3924</v>
      </c>
      <c r="M23" s="10">
        <f>'[1]Viec 08T-2017'!M23</f>
        <v>119</v>
      </c>
      <c r="N23" s="10">
        <f>'[1]Viec 08T-2017'!N23</f>
        <v>7</v>
      </c>
      <c r="O23" s="10">
        <f>'[1]Viec 08T-2017'!O23</f>
        <v>0</v>
      </c>
      <c r="P23" s="10">
        <f>'[1]Viec 08T-2017'!P23</f>
        <v>33</v>
      </c>
      <c r="Q23" s="10">
        <f>'[1]Viec 08T-2017'!Q23</f>
        <v>2840</v>
      </c>
      <c r="R23" s="10">
        <f>L23+M23+N23+O23+P23+Q23</f>
        <v>6923</v>
      </c>
      <c r="S23" s="24">
        <f>(J23+K23)/I23</f>
        <v>0.5447653027093321</v>
      </c>
      <c r="T23" s="31">
        <v>5315</v>
      </c>
      <c r="U23" s="33">
        <f t="shared" si="1"/>
        <v>6762</v>
      </c>
      <c r="V23" s="33">
        <f t="shared" si="2"/>
        <v>0</v>
      </c>
      <c r="W23" s="22">
        <f t="shared" si="9"/>
        <v>4083</v>
      </c>
      <c r="X23" s="23">
        <v>2536</v>
      </c>
      <c r="Y23" s="32">
        <f t="shared" si="3"/>
        <v>0.6100157728706624</v>
      </c>
      <c r="Z23" s="32">
        <f t="shared" si="4"/>
        <v>0.7595054619358117</v>
      </c>
      <c r="AA23" s="34">
        <v>20</v>
      </c>
      <c r="AB23" s="34">
        <v>52</v>
      </c>
      <c r="AC23" s="23">
        <f t="shared" si="5"/>
        <v>0</v>
      </c>
      <c r="AD23" s="23">
        <f t="shared" si="6"/>
        <v>0</v>
      </c>
      <c r="AE23" s="23">
        <f t="shared" si="7"/>
        <v>0</v>
      </c>
      <c r="AF23" s="23">
        <f t="shared" si="8"/>
        <v>0</v>
      </c>
      <c r="AG23" s="23">
        <f>X23-'[2]Viec 12T-2016'!T24</f>
        <v>0</v>
      </c>
      <c r="AH23" s="23"/>
    </row>
    <row r="24" spans="1:34" s="11" customFormat="1" ht="19.5" customHeight="1">
      <c r="A24" s="14">
        <v>10</v>
      </c>
      <c r="B24" s="13" t="str">
        <f>'[1]Viec 08T-2017'!B24</f>
        <v>Bình Thuận</v>
      </c>
      <c r="C24" s="10">
        <f>'[1]Viec 08T-2017'!C24</f>
        <v>14170</v>
      </c>
      <c r="D24" s="10">
        <v>6492</v>
      </c>
      <c r="E24" s="10">
        <v>7678</v>
      </c>
      <c r="F24" s="10">
        <f>'[1]Viec 08T-2017'!F24</f>
        <v>111</v>
      </c>
      <c r="G24" s="10">
        <f>'[1]Viec 08T-2017'!G24</f>
        <v>2</v>
      </c>
      <c r="H24" s="10">
        <f>'[1]Viec 08T-2017'!H24</f>
        <v>14059</v>
      </c>
      <c r="I24" s="10">
        <f>'[1]Viec 08T-2017'!I24</f>
        <v>11405</v>
      </c>
      <c r="J24" s="10">
        <f>'[1]Viec 08T-2017'!J24</f>
        <v>6163</v>
      </c>
      <c r="K24" s="10">
        <f>'[1]Viec 08T-2017'!K24</f>
        <v>293</v>
      </c>
      <c r="L24" s="10">
        <f>'[1]Viec 08T-2017'!L24</f>
        <v>4703</v>
      </c>
      <c r="M24" s="10">
        <f>'[1]Viec 08T-2017'!M24</f>
        <v>51</v>
      </c>
      <c r="N24" s="10">
        <f>'[1]Viec 08T-2017'!N24</f>
        <v>12</v>
      </c>
      <c r="O24" s="10">
        <f>'[1]Viec 08T-2017'!O24</f>
        <v>11</v>
      </c>
      <c r="P24" s="10">
        <f>'[1]Viec 08T-2017'!P24</f>
        <v>172</v>
      </c>
      <c r="Q24" s="10">
        <f>'[1]Viec 08T-2017'!Q24</f>
        <v>2654</v>
      </c>
      <c r="R24" s="10">
        <f>L24+M24+N24+O24+P24+Q24</f>
        <v>7603</v>
      </c>
      <c r="S24" s="24">
        <f>(J24+K24)/I24</f>
        <v>0.5660675142481367</v>
      </c>
      <c r="T24" s="31">
        <v>6492</v>
      </c>
      <c r="U24" s="33">
        <f t="shared" si="1"/>
        <v>7678</v>
      </c>
      <c r="V24" s="33">
        <f t="shared" si="2"/>
        <v>0</v>
      </c>
      <c r="W24" s="22">
        <f t="shared" si="9"/>
        <v>4949</v>
      </c>
      <c r="X24" s="23">
        <v>3943</v>
      </c>
      <c r="Y24" s="32">
        <f t="shared" si="3"/>
        <v>0.25513568348972865</v>
      </c>
      <c r="Z24" s="32">
        <f t="shared" si="4"/>
        <v>0.8112241268938046</v>
      </c>
      <c r="AA24" s="34">
        <v>13</v>
      </c>
      <c r="AB24" s="34">
        <v>44</v>
      </c>
      <c r="AC24" s="23">
        <f t="shared" si="5"/>
        <v>0</v>
      </c>
      <c r="AD24" s="23">
        <f t="shared" si="6"/>
        <v>0</v>
      </c>
      <c r="AE24" s="23">
        <f t="shared" si="7"/>
        <v>0</v>
      </c>
      <c r="AF24" s="23">
        <f t="shared" si="8"/>
        <v>0</v>
      </c>
      <c r="AG24" s="23">
        <f>X24-'[2]Viec 12T-2016'!T25</f>
        <v>0</v>
      </c>
      <c r="AH24" s="23"/>
    </row>
    <row r="25" spans="1:34" s="11" customFormat="1" ht="19.5" customHeight="1">
      <c r="A25" s="12">
        <v>11</v>
      </c>
      <c r="B25" s="13" t="str">
        <f>'[1]Viec 08T-2017'!B25</f>
        <v>BR-Vũng Tàu</v>
      </c>
      <c r="C25" s="10">
        <f>'[1]Viec 08T-2017'!C25</f>
        <v>11921</v>
      </c>
      <c r="D25" s="10">
        <v>4675</v>
      </c>
      <c r="E25" s="10">
        <v>7246</v>
      </c>
      <c r="F25" s="10">
        <f>'[1]Viec 08T-2017'!F25</f>
        <v>127</v>
      </c>
      <c r="G25" s="10">
        <f>'[1]Viec 08T-2017'!G25</f>
        <v>16</v>
      </c>
      <c r="H25" s="10">
        <f>'[1]Viec 08T-2017'!H25</f>
        <v>11794</v>
      </c>
      <c r="I25" s="10">
        <f>'[1]Viec 08T-2017'!I25</f>
        <v>9534</v>
      </c>
      <c r="J25" s="10">
        <f>'[1]Viec 08T-2017'!J25</f>
        <v>5546</v>
      </c>
      <c r="K25" s="10">
        <f>'[1]Viec 08T-2017'!K25</f>
        <v>81</v>
      </c>
      <c r="L25" s="10">
        <f>'[1]Viec 08T-2017'!L25</f>
        <v>3776</v>
      </c>
      <c r="M25" s="10">
        <f>'[1]Viec 08T-2017'!M25</f>
        <v>110</v>
      </c>
      <c r="N25" s="10">
        <f>'[1]Viec 08T-2017'!N25</f>
        <v>9</v>
      </c>
      <c r="O25" s="10">
        <f>'[1]Viec 08T-2017'!O25</f>
        <v>0</v>
      </c>
      <c r="P25" s="10">
        <f>'[1]Viec 08T-2017'!P25</f>
        <v>12</v>
      </c>
      <c r="Q25" s="10">
        <f>'[1]Viec 08T-2017'!Q25</f>
        <v>2260</v>
      </c>
      <c r="R25" s="10">
        <f>L25+M25+N25+O25+P25+Q25</f>
        <v>6167</v>
      </c>
      <c r="S25" s="24">
        <f>(J25+K25)/I25</f>
        <v>0.5902034822739669</v>
      </c>
      <c r="T25" s="31">
        <v>4675</v>
      </c>
      <c r="U25" s="33">
        <f t="shared" si="1"/>
        <v>7246</v>
      </c>
      <c r="V25" s="33">
        <f t="shared" si="2"/>
        <v>0</v>
      </c>
      <c r="W25" s="22">
        <f t="shared" si="9"/>
        <v>3907</v>
      </c>
      <c r="X25" s="23">
        <v>2469</v>
      </c>
      <c r="Y25" s="32">
        <f t="shared" si="3"/>
        <v>0.5824220332118266</v>
      </c>
      <c r="Z25" s="32">
        <f t="shared" si="4"/>
        <v>0.8083771409191114</v>
      </c>
      <c r="AA25" s="34">
        <v>21</v>
      </c>
      <c r="AB25" s="34">
        <v>38</v>
      </c>
      <c r="AC25" s="23">
        <f t="shared" si="5"/>
        <v>0</v>
      </c>
      <c r="AD25" s="23">
        <f t="shared" si="6"/>
        <v>0</v>
      </c>
      <c r="AE25" s="23">
        <f t="shared" si="7"/>
        <v>0</v>
      </c>
      <c r="AF25" s="23">
        <f t="shared" si="8"/>
        <v>0</v>
      </c>
      <c r="AG25" s="23">
        <f>X25-'[2]Viec 12T-2016'!T26</f>
        <v>0</v>
      </c>
      <c r="AH25" s="23"/>
    </row>
    <row r="26" spans="1:34" s="11" customFormat="1" ht="19.5" customHeight="1">
      <c r="A26" s="14">
        <v>12</v>
      </c>
      <c r="B26" s="13" t="str">
        <f>'[1]Viec 08T-2017'!B26</f>
        <v>Cà Mau</v>
      </c>
      <c r="C26" s="10">
        <f>'[1]Viec 08T-2017'!C26</f>
        <v>14747</v>
      </c>
      <c r="D26" s="10">
        <v>6869</v>
      </c>
      <c r="E26" s="10">
        <v>7878</v>
      </c>
      <c r="F26" s="10">
        <f>'[1]Viec 08T-2017'!F26</f>
        <v>149</v>
      </c>
      <c r="G26" s="10">
        <f>'[1]Viec 08T-2017'!G26</f>
        <v>2</v>
      </c>
      <c r="H26" s="10">
        <f>'[1]Viec 08T-2017'!H26</f>
        <v>14598</v>
      </c>
      <c r="I26" s="10">
        <f>'[1]Viec 08T-2017'!I26</f>
        <v>11162</v>
      </c>
      <c r="J26" s="10">
        <f>'[1]Viec 08T-2017'!J26</f>
        <v>6136</v>
      </c>
      <c r="K26" s="10">
        <f>'[1]Viec 08T-2017'!K26</f>
        <v>204</v>
      </c>
      <c r="L26" s="10">
        <f>'[1]Viec 08T-2017'!L26</f>
        <v>4702</v>
      </c>
      <c r="M26" s="10">
        <f>'[1]Viec 08T-2017'!M26</f>
        <v>73</v>
      </c>
      <c r="N26" s="10">
        <f>'[1]Viec 08T-2017'!N26</f>
        <v>11</v>
      </c>
      <c r="O26" s="10">
        <f>'[1]Viec 08T-2017'!O26</f>
        <v>0</v>
      </c>
      <c r="P26" s="10">
        <f>'[1]Viec 08T-2017'!P26</f>
        <v>36</v>
      </c>
      <c r="Q26" s="10">
        <f>'[1]Viec 08T-2017'!Q26</f>
        <v>3436</v>
      </c>
      <c r="R26" s="10">
        <f>L26+M26+N26+O26+P26+Q26</f>
        <v>8258</v>
      </c>
      <c r="S26" s="24">
        <f>(J26+K26)/I26</f>
        <v>0.5679985665651317</v>
      </c>
      <c r="T26" s="31">
        <v>6869</v>
      </c>
      <c r="U26" s="33">
        <f t="shared" si="1"/>
        <v>7878</v>
      </c>
      <c r="V26" s="33">
        <f t="shared" si="2"/>
        <v>0</v>
      </c>
      <c r="W26" s="22">
        <f t="shared" si="9"/>
        <v>4822</v>
      </c>
      <c r="X26" s="23">
        <v>3638</v>
      </c>
      <c r="Y26" s="32">
        <f t="shared" si="3"/>
        <v>0.32545354590434306</v>
      </c>
      <c r="Z26" s="32">
        <f t="shared" si="4"/>
        <v>0.764625291135772</v>
      </c>
      <c r="AA26" s="34">
        <v>10</v>
      </c>
      <c r="AB26" s="34">
        <v>43</v>
      </c>
      <c r="AC26" s="23">
        <f t="shared" si="5"/>
        <v>0</v>
      </c>
      <c r="AD26" s="23">
        <f t="shared" si="6"/>
        <v>0</v>
      </c>
      <c r="AE26" s="23">
        <f t="shared" si="7"/>
        <v>0</v>
      </c>
      <c r="AF26" s="23">
        <f t="shared" si="8"/>
        <v>0</v>
      </c>
      <c r="AG26" s="23">
        <f>X26-'[2]Viec 12T-2016'!T27</f>
        <v>0</v>
      </c>
      <c r="AH26" s="23"/>
    </row>
    <row r="27" spans="1:34" s="11" customFormat="1" ht="19.5" customHeight="1">
      <c r="A27" s="12">
        <v>13</v>
      </c>
      <c r="B27" s="13" t="str">
        <f>'[1]Viec 08T-2017'!B28</f>
        <v>Cần Thơ</v>
      </c>
      <c r="C27" s="10">
        <f>'[1]Viec 08T-2017'!C28</f>
        <v>12687</v>
      </c>
      <c r="D27" s="10">
        <v>5856</v>
      </c>
      <c r="E27" s="10">
        <v>6831</v>
      </c>
      <c r="F27" s="10">
        <f>'[1]Viec 08T-2017'!F28</f>
        <v>194</v>
      </c>
      <c r="G27" s="10">
        <f>'[1]Viec 08T-2017'!G28</f>
        <v>14</v>
      </c>
      <c r="H27" s="10">
        <f>'[1]Viec 08T-2017'!H28</f>
        <v>12493</v>
      </c>
      <c r="I27" s="10">
        <f>'[1]Viec 08T-2017'!I28</f>
        <v>9912</v>
      </c>
      <c r="J27" s="10">
        <f>'[1]Viec 08T-2017'!J28</f>
        <v>4867</v>
      </c>
      <c r="K27" s="10">
        <f>'[1]Viec 08T-2017'!K28</f>
        <v>270</v>
      </c>
      <c r="L27" s="10">
        <f>'[1]Viec 08T-2017'!L28</f>
        <v>4531</v>
      </c>
      <c r="M27" s="10">
        <f>'[1]Viec 08T-2017'!M28</f>
        <v>97</v>
      </c>
      <c r="N27" s="10">
        <f>'[1]Viec 08T-2017'!N28</f>
        <v>22</v>
      </c>
      <c r="O27" s="10">
        <f>'[1]Viec 08T-2017'!O28</f>
        <v>2</v>
      </c>
      <c r="P27" s="10">
        <f>'[1]Viec 08T-2017'!P28</f>
        <v>123</v>
      </c>
      <c r="Q27" s="10">
        <f>'[1]Viec 08T-2017'!Q28</f>
        <v>2581</v>
      </c>
      <c r="R27" s="10">
        <f>L27+M27+N27+O27+P27+Q27</f>
        <v>7356</v>
      </c>
      <c r="S27" s="24">
        <f>(J27+K27)/I27</f>
        <v>0.5182606941081518</v>
      </c>
      <c r="T27" s="31">
        <v>533</v>
      </c>
      <c r="U27" s="33">
        <f t="shared" si="1"/>
        <v>12154</v>
      </c>
      <c r="V27" s="33">
        <f t="shared" si="2"/>
        <v>5323</v>
      </c>
      <c r="W27" s="22">
        <f t="shared" si="9"/>
        <v>4775</v>
      </c>
      <c r="X27" s="23">
        <v>175</v>
      </c>
      <c r="Y27" s="32">
        <f t="shared" si="3"/>
        <v>26.285714285714285</v>
      </c>
      <c r="Z27" s="32">
        <f t="shared" si="4"/>
        <v>0.7934043064115905</v>
      </c>
      <c r="AA27" s="34">
        <v>62</v>
      </c>
      <c r="AB27" s="34">
        <v>13</v>
      </c>
      <c r="AC27" s="23">
        <f t="shared" si="5"/>
        <v>0</v>
      </c>
      <c r="AD27" s="23">
        <f t="shared" si="6"/>
        <v>0</v>
      </c>
      <c r="AE27" s="23">
        <f t="shared" si="7"/>
        <v>0</v>
      </c>
      <c r="AF27" s="23">
        <f t="shared" si="8"/>
        <v>0</v>
      </c>
      <c r="AG27" s="23">
        <f>X27-'[2]Viec 12T-2016'!T28</f>
        <v>0</v>
      </c>
      <c r="AH27" s="23"/>
    </row>
    <row r="28" spans="1:34" s="11" customFormat="1" ht="19.5" customHeight="1">
      <c r="A28" s="14">
        <v>14</v>
      </c>
      <c r="B28" s="13" t="str">
        <f>'[1]Viec 08T-2017'!B27</f>
        <v>Cao Bằng</v>
      </c>
      <c r="C28" s="10">
        <f>'[1]Viec 08T-2017'!C27</f>
        <v>1697</v>
      </c>
      <c r="D28" s="10">
        <v>533</v>
      </c>
      <c r="E28" s="10">
        <v>1164</v>
      </c>
      <c r="F28" s="10">
        <f>'[1]Viec 08T-2017'!F27</f>
        <v>21</v>
      </c>
      <c r="G28" s="10">
        <f>'[1]Viec 08T-2017'!G27</f>
        <v>4</v>
      </c>
      <c r="H28" s="10">
        <f>'[1]Viec 08T-2017'!H27</f>
        <v>1676</v>
      </c>
      <c r="I28" s="10">
        <f>'[1]Viec 08T-2017'!I27</f>
        <v>1301</v>
      </c>
      <c r="J28" s="10">
        <f>'[1]Viec 08T-2017'!J27</f>
        <v>965</v>
      </c>
      <c r="K28" s="10">
        <f>'[1]Viec 08T-2017'!K27</f>
        <v>22</v>
      </c>
      <c r="L28" s="10">
        <f>'[1]Viec 08T-2017'!L27</f>
        <v>304</v>
      </c>
      <c r="M28" s="10">
        <f>'[1]Viec 08T-2017'!M27</f>
        <v>1</v>
      </c>
      <c r="N28" s="10">
        <f>'[1]Viec 08T-2017'!N27</f>
        <v>2</v>
      </c>
      <c r="O28" s="10">
        <f>'[1]Viec 08T-2017'!O27</f>
        <v>0</v>
      </c>
      <c r="P28" s="10">
        <f>'[1]Viec 08T-2017'!P27</f>
        <v>7</v>
      </c>
      <c r="Q28" s="10">
        <f>'[1]Viec 08T-2017'!Q27</f>
        <v>375</v>
      </c>
      <c r="R28" s="10">
        <f>L28+M28+N28+O28+P28+Q28</f>
        <v>689</v>
      </c>
      <c r="S28" s="24">
        <f>(J28+K28)/I28</f>
        <v>0.7586471944657955</v>
      </c>
      <c r="T28" s="31">
        <v>5856</v>
      </c>
      <c r="U28" s="33">
        <f t="shared" si="1"/>
        <v>-4159</v>
      </c>
      <c r="V28" s="33">
        <f t="shared" si="2"/>
        <v>-5323</v>
      </c>
      <c r="W28" s="22">
        <f t="shared" si="9"/>
        <v>314</v>
      </c>
      <c r="X28" s="23">
        <v>3176</v>
      </c>
      <c r="Y28" s="32">
        <f t="shared" si="3"/>
        <v>-0.9011335012594458</v>
      </c>
      <c r="Z28" s="32">
        <f t="shared" si="4"/>
        <v>0.7762529832935561</v>
      </c>
      <c r="AA28" s="34">
        <v>19</v>
      </c>
      <c r="AB28" s="34">
        <v>56</v>
      </c>
      <c r="AC28" s="23">
        <f t="shared" si="5"/>
        <v>0</v>
      </c>
      <c r="AD28" s="23">
        <f t="shared" si="6"/>
        <v>0</v>
      </c>
      <c r="AE28" s="23">
        <f t="shared" si="7"/>
        <v>0</v>
      </c>
      <c r="AF28" s="23">
        <f t="shared" si="8"/>
        <v>0</v>
      </c>
      <c r="AG28" s="23">
        <f>X28-'[2]Viec 12T-2016'!T29</f>
        <v>0</v>
      </c>
      <c r="AH28" s="23"/>
    </row>
    <row r="29" spans="1:34" s="11" customFormat="1" ht="19.5" customHeight="1">
      <c r="A29" s="12">
        <v>15</v>
      </c>
      <c r="B29" s="13" t="str">
        <f>'[1]Viec 08T-2017'!B29</f>
        <v>Đà Nẵng</v>
      </c>
      <c r="C29" s="10">
        <f>'[1]Viec 08T-2017'!C29</f>
        <v>10708</v>
      </c>
      <c r="D29" s="10">
        <v>4825</v>
      </c>
      <c r="E29" s="10">
        <v>5883</v>
      </c>
      <c r="F29" s="10">
        <f>'[1]Viec 08T-2017'!F29</f>
        <v>213</v>
      </c>
      <c r="G29" s="10">
        <f>'[1]Viec 08T-2017'!G29</f>
        <v>24</v>
      </c>
      <c r="H29" s="10">
        <f>'[1]Viec 08T-2017'!H29</f>
        <v>10495</v>
      </c>
      <c r="I29" s="10">
        <f>'[1]Viec 08T-2017'!I29</f>
        <v>7709</v>
      </c>
      <c r="J29" s="10">
        <f>'[1]Viec 08T-2017'!J29</f>
        <v>3927</v>
      </c>
      <c r="K29" s="10">
        <f>'[1]Viec 08T-2017'!K29</f>
        <v>133</v>
      </c>
      <c r="L29" s="10">
        <f>'[1]Viec 08T-2017'!L29</f>
        <v>3546</v>
      </c>
      <c r="M29" s="10">
        <f>'[1]Viec 08T-2017'!M29</f>
        <v>52</v>
      </c>
      <c r="N29" s="10">
        <f>'[1]Viec 08T-2017'!N29</f>
        <v>13</v>
      </c>
      <c r="O29" s="10">
        <f>'[1]Viec 08T-2017'!O29</f>
        <v>0</v>
      </c>
      <c r="P29" s="10">
        <f>'[1]Viec 08T-2017'!P29</f>
        <v>38</v>
      </c>
      <c r="Q29" s="10">
        <f>'[1]Viec 08T-2017'!Q29</f>
        <v>2786</v>
      </c>
      <c r="R29" s="10">
        <f>L29+M29+N29+O29+P29+Q29</f>
        <v>6435</v>
      </c>
      <c r="S29" s="24">
        <f>(J29+K29)/I29</f>
        <v>0.5266571539758723</v>
      </c>
      <c r="T29" s="31">
        <v>4825</v>
      </c>
      <c r="U29" s="33">
        <f t="shared" si="1"/>
        <v>5883</v>
      </c>
      <c r="V29" s="33">
        <f t="shared" si="2"/>
        <v>0</v>
      </c>
      <c r="W29" s="22">
        <f t="shared" si="9"/>
        <v>3649</v>
      </c>
      <c r="X29" s="23">
        <v>2074</v>
      </c>
      <c r="Y29" s="32">
        <f t="shared" si="3"/>
        <v>0.7594021215043394</v>
      </c>
      <c r="Z29" s="32">
        <f t="shared" si="4"/>
        <v>0.7345402572653644</v>
      </c>
      <c r="AA29" s="34">
        <v>25</v>
      </c>
      <c r="AB29" s="34">
        <v>55</v>
      </c>
      <c r="AC29" s="23">
        <f t="shared" si="5"/>
        <v>0</v>
      </c>
      <c r="AD29" s="23">
        <f t="shared" si="6"/>
        <v>0</v>
      </c>
      <c r="AE29" s="23">
        <f t="shared" si="7"/>
        <v>0</v>
      </c>
      <c r="AF29" s="23">
        <f t="shared" si="8"/>
        <v>0</v>
      </c>
      <c r="AG29" s="23">
        <f>X29-'[2]Viec 12T-2016'!T30</f>
        <v>0</v>
      </c>
      <c r="AH29" s="23"/>
    </row>
    <row r="30" spans="1:34" s="11" customFormat="1" ht="19.5" customHeight="1">
      <c r="A30" s="14">
        <v>16</v>
      </c>
      <c r="B30" s="13" t="str">
        <f>'[1]Viec 08T-2017'!B30</f>
        <v>Đắk Lắc</v>
      </c>
      <c r="C30" s="10">
        <f>'[1]Viec 08T-2017'!C30</f>
        <v>14345</v>
      </c>
      <c r="D30" s="10">
        <v>5172</v>
      </c>
      <c r="E30" s="10">
        <v>9173</v>
      </c>
      <c r="F30" s="10">
        <f>'[1]Viec 08T-2017'!F30</f>
        <v>105</v>
      </c>
      <c r="G30" s="10">
        <f>'[1]Viec 08T-2017'!G30</f>
        <v>15</v>
      </c>
      <c r="H30" s="10">
        <f>'[1]Viec 08T-2017'!H30</f>
        <v>14240</v>
      </c>
      <c r="I30" s="10">
        <f>'[1]Viec 08T-2017'!I30</f>
        <v>11294</v>
      </c>
      <c r="J30" s="10">
        <f>'[1]Viec 08T-2017'!J30</f>
        <v>7659</v>
      </c>
      <c r="K30" s="10">
        <f>'[1]Viec 08T-2017'!K30</f>
        <v>207</v>
      </c>
      <c r="L30" s="10">
        <f>'[1]Viec 08T-2017'!L30</f>
        <v>3276</v>
      </c>
      <c r="M30" s="10">
        <f>'[1]Viec 08T-2017'!M30</f>
        <v>119</v>
      </c>
      <c r="N30" s="10">
        <f>'[1]Viec 08T-2017'!N30</f>
        <v>16</v>
      </c>
      <c r="O30" s="10">
        <f>'[1]Viec 08T-2017'!O30</f>
        <v>0</v>
      </c>
      <c r="P30" s="10">
        <f>'[1]Viec 08T-2017'!P30</f>
        <v>17</v>
      </c>
      <c r="Q30" s="10">
        <f>'[1]Viec 08T-2017'!Q30</f>
        <v>2946</v>
      </c>
      <c r="R30" s="10">
        <f>L30+M30+N30+O30+P30+Q30</f>
        <v>6374</v>
      </c>
      <c r="S30" s="24">
        <f>(J30+K30)/I30</f>
        <v>0.696476004958385</v>
      </c>
      <c r="T30" s="31">
        <v>5172</v>
      </c>
      <c r="U30" s="33">
        <f t="shared" si="1"/>
        <v>9173</v>
      </c>
      <c r="V30" s="33">
        <f t="shared" si="2"/>
        <v>0</v>
      </c>
      <c r="W30" s="22">
        <f t="shared" si="9"/>
        <v>3428</v>
      </c>
      <c r="X30" s="23">
        <v>2543</v>
      </c>
      <c r="Y30" s="32">
        <f t="shared" si="3"/>
        <v>0.34801415650806133</v>
      </c>
      <c r="Z30" s="32">
        <f t="shared" si="4"/>
        <v>0.7931179775280899</v>
      </c>
      <c r="AA30" s="34">
        <v>12</v>
      </c>
      <c r="AB30" s="34">
        <v>25</v>
      </c>
      <c r="AC30" s="23">
        <f t="shared" si="5"/>
        <v>0</v>
      </c>
      <c r="AD30" s="23">
        <f t="shared" si="6"/>
        <v>0</v>
      </c>
      <c r="AE30" s="23">
        <f t="shared" si="7"/>
        <v>0</v>
      </c>
      <c r="AF30" s="23">
        <f t="shared" si="8"/>
        <v>0</v>
      </c>
      <c r="AG30" s="23">
        <f>X30-'[2]Viec 12T-2016'!T31</f>
        <v>0</v>
      </c>
      <c r="AH30" s="23"/>
    </row>
    <row r="31" spans="1:34" s="11" customFormat="1" ht="19.5" customHeight="1">
      <c r="A31" s="12">
        <v>17</v>
      </c>
      <c r="B31" s="13" t="str">
        <f>'[1]Viec 08T-2017'!B31</f>
        <v>Đắk Nông</v>
      </c>
      <c r="C31" s="10">
        <f>'[1]Viec 08T-2017'!C31</f>
        <v>5172</v>
      </c>
      <c r="D31" s="10">
        <v>2149</v>
      </c>
      <c r="E31" s="10">
        <v>3023</v>
      </c>
      <c r="F31" s="10">
        <f>'[1]Viec 08T-2017'!F31</f>
        <v>37</v>
      </c>
      <c r="G31" s="10">
        <f>'[1]Viec 08T-2017'!G31</f>
        <v>1</v>
      </c>
      <c r="H31" s="10">
        <f>'[1]Viec 08T-2017'!H31</f>
        <v>5135</v>
      </c>
      <c r="I31" s="10">
        <f>'[1]Viec 08T-2017'!I31</f>
        <v>3966</v>
      </c>
      <c r="J31" s="10">
        <f>'[1]Viec 08T-2017'!J31</f>
        <v>2238</v>
      </c>
      <c r="K31" s="10">
        <f>'[1]Viec 08T-2017'!K31</f>
        <v>44</v>
      </c>
      <c r="L31" s="10">
        <f>'[1]Viec 08T-2017'!L31</f>
        <v>1623</v>
      </c>
      <c r="M31" s="10">
        <f>'[1]Viec 08T-2017'!M31</f>
        <v>56</v>
      </c>
      <c r="N31" s="10">
        <f>'[1]Viec 08T-2017'!N31</f>
        <v>4</v>
      </c>
      <c r="O31" s="10">
        <f>'[1]Viec 08T-2017'!O31</f>
        <v>0</v>
      </c>
      <c r="P31" s="10">
        <f>'[1]Viec 08T-2017'!P31</f>
        <v>1</v>
      </c>
      <c r="Q31" s="10">
        <f>'[1]Viec 08T-2017'!Q31</f>
        <v>1169</v>
      </c>
      <c r="R31" s="10">
        <f>L31+M31+N31+O31+P31+Q31</f>
        <v>2853</v>
      </c>
      <c r="S31" s="24">
        <f>(J31+K31)/I31</f>
        <v>0.5753908219868885</v>
      </c>
      <c r="T31" s="31">
        <v>2149</v>
      </c>
      <c r="U31" s="33">
        <f t="shared" si="1"/>
        <v>3023</v>
      </c>
      <c r="V31" s="33">
        <f t="shared" si="2"/>
        <v>0</v>
      </c>
      <c r="W31" s="22">
        <f t="shared" si="9"/>
        <v>1684</v>
      </c>
      <c r="X31" s="23">
        <v>1070</v>
      </c>
      <c r="Y31" s="32">
        <f t="shared" si="3"/>
        <v>0.5738317757009346</v>
      </c>
      <c r="Z31" s="32">
        <f t="shared" si="4"/>
        <v>0.7723466407010711</v>
      </c>
      <c r="AA31" s="34">
        <v>45</v>
      </c>
      <c r="AB31" s="34">
        <v>61</v>
      </c>
      <c r="AC31" s="23">
        <f t="shared" si="5"/>
        <v>0</v>
      </c>
      <c r="AD31" s="23">
        <f t="shared" si="6"/>
        <v>0</v>
      </c>
      <c r="AE31" s="23">
        <f t="shared" si="7"/>
        <v>0</v>
      </c>
      <c r="AF31" s="23">
        <f t="shared" si="8"/>
        <v>0</v>
      </c>
      <c r="AG31" s="23">
        <f>X31-'[2]Viec 12T-2016'!T32</f>
        <v>0</v>
      </c>
      <c r="AH31" s="23"/>
    </row>
    <row r="32" spans="1:34" s="11" customFormat="1" ht="19.5" customHeight="1">
      <c r="A32" s="14">
        <v>18</v>
      </c>
      <c r="B32" s="13" t="str">
        <f>'[1]Viec 08T-2017'!B32</f>
        <v>Điện Biên</v>
      </c>
      <c r="C32" s="10">
        <f>'[1]Viec 08T-2017'!C32</f>
        <v>2542</v>
      </c>
      <c r="D32" s="10">
        <v>498</v>
      </c>
      <c r="E32" s="10">
        <v>2044</v>
      </c>
      <c r="F32" s="10">
        <f>'[1]Viec 08T-2017'!F32</f>
        <v>60</v>
      </c>
      <c r="G32" s="10">
        <f>'[1]Viec 08T-2017'!G32</f>
        <v>0</v>
      </c>
      <c r="H32" s="10">
        <f>'[1]Viec 08T-2017'!H32</f>
        <v>2482</v>
      </c>
      <c r="I32" s="10">
        <f>'[1]Viec 08T-2017'!I32</f>
        <v>2077</v>
      </c>
      <c r="J32" s="10">
        <f>'[1]Viec 08T-2017'!J32</f>
        <v>1785</v>
      </c>
      <c r="K32" s="10">
        <f>'[1]Viec 08T-2017'!K32</f>
        <v>27</v>
      </c>
      <c r="L32" s="10">
        <f>'[1]Viec 08T-2017'!L32</f>
        <v>255</v>
      </c>
      <c r="M32" s="10">
        <f>'[1]Viec 08T-2017'!M32</f>
        <v>5</v>
      </c>
      <c r="N32" s="10">
        <f>'[1]Viec 08T-2017'!N32</f>
        <v>0</v>
      </c>
      <c r="O32" s="10">
        <f>'[1]Viec 08T-2017'!O32</f>
        <v>0</v>
      </c>
      <c r="P32" s="10">
        <f>'[1]Viec 08T-2017'!P32</f>
        <v>5</v>
      </c>
      <c r="Q32" s="10">
        <f>'[1]Viec 08T-2017'!Q32</f>
        <v>405</v>
      </c>
      <c r="R32" s="10">
        <f>L32+M32+N32+O32+P32+Q32</f>
        <v>670</v>
      </c>
      <c r="S32" s="24">
        <f>(J32+K32)/I32</f>
        <v>0.8724121328839672</v>
      </c>
      <c r="T32" s="31">
        <v>498</v>
      </c>
      <c r="U32" s="33">
        <f t="shared" si="1"/>
        <v>2044</v>
      </c>
      <c r="V32" s="33">
        <f t="shared" si="2"/>
        <v>0</v>
      </c>
      <c r="W32" s="22">
        <f t="shared" si="9"/>
        <v>265</v>
      </c>
      <c r="X32" s="23">
        <v>80</v>
      </c>
      <c r="Y32" s="32">
        <f t="shared" si="3"/>
        <v>2.3125</v>
      </c>
      <c r="Z32" s="32">
        <f t="shared" si="4"/>
        <v>0.8368251410153102</v>
      </c>
      <c r="AA32" s="34">
        <v>57</v>
      </c>
      <c r="AB32" s="34">
        <v>3</v>
      </c>
      <c r="AC32" s="23">
        <f t="shared" si="5"/>
        <v>0</v>
      </c>
      <c r="AD32" s="23">
        <f t="shared" si="6"/>
        <v>0</v>
      </c>
      <c r="AE32" s="23">
        <f t="shared" si="7"/>
        <v>0</v>
      </c>
      <c r="AF32" s="23">
        <f t="shared" si="8"/>
        <v>0</v>
      </c>
      <c r="AG32" s="23">
        <f>X32-'[2]Viec 12T-2016'!T33</f>
        <v>0</v>
      </c>
      <c r="AH32" s="23"/>
    </row>
    <row r="33" spans="1:34" s="11" customFormat="1" ht="19.5" customHeight="1">
      <c r="A33" s="12">
        <v>19</v>
      </c>
      <c r="B33" s="13" t="str">
        <f>'[1]Viec 08T-2017'!B33</f>
        <v>Đồng Nai</v>
      </c>
      <c r="C33" s="10">
        <f>'[1]Viec 08T-2017'!C33</f>
        <v>24378</v>
      </c>
      <c r="D33" s="10">
        <v>11943</v>
      </c>
      <c r="E33" s="10">
        <v>12435</v>
      </c>
      <c r="F33" s="10">
        <f>'[1]Viec 08T-2017'!F33</f>
        <v>278</v>
      </c>
      <c r="G33" s="10">
        <f>'[1]Viec 08T-2017'!G33</f>
        <v>66</v>
      </c>
      <c r="H33" s="10">
        <f>'[1]Viec 08T-2017'!H33</f>
        <v>24100</v>
      </c>
      <c r="I33" s="10">
        <f>'[1]Viec 08T-2017'!I33</f>
        <v>18525</v>
      </c>
      <c r="J33" s="10">
        <f>'[1]Viec 08T-2017'!J33</f>
        <v>10041</v>
      </c>
      <c r="K33" s="10">
        <f>'[1]Viec 08T-2017'!K33</f>
        <v>271</v>
      </c>
      <c r="L33" s="10">
        <f>'[1]Viec 08T-2017'!L33</f>
        <v>7824</v>
      </c>
      <c r="M33" s="10">
        <f>'[1]Viec 08T-2017'!M33</f>
        <v>329</v>
      </c>
      <c r="N33" s="10">
        <f>'[1]Viec 08T-2017'!N33</f>
        <v>24</v>
      </c>
      <c r="O33" s="10">
        <f>'[1]Viec 08T-2017'!O33</f>
        <v>1</v>
      </c>
      <c r="P33" s="10">
        <f>'[1]Viec 08T-2017'!P33</f>
        <v>35</v>
      </c>
      <c r="Q33" s="10">
        <f>'[1]Viec 08T-2017'!Q33</f>
        <v>5575</v>
      </c>
      <c r="R33" s="10">
        <f>L33+M33+N33+O33+P33+Q33</f>
        <v>13788</v>
      </c>
      <c r="S33" s="24">
        <f>(J33+K33)/I33</f>
        <v>0.5566531713900135</v>
      </c>
      <c r="T33" s="31">
        <v>11943</v>
      </c>
      <c r="U33" s="33">
        <f t="shared" si="1"/>
        <v>12435</v>
      </c>
      <c r="V33" s="33">
        <f t="shared" si="2"/>
        <v>0</v>
      </c>
      <c r="W33" s="22">
        <f t="shared" si="9"/>
        <v>8213</v>
      </c>
      <c r="X33" s="23">
        <v>6297</v>
      </c>
      <c r="Y33" s="32">
        <f t="shared" si="3"/>
        <v>0.30427187549626805</v>
      </c>
      <c r="Z33" s="32">
        <f t="shared" si="4"/>
        <v>0.7686721991701245</v>
      </c>
      <c r="AA33" s="34">
        <v>5</v>
      </c>
      <c r="AB33" s="34">
        <v>45</v>
      </c>
      <c r="AC33" s="23">
        <f t="shared" si="5"/>
        <v>0</v>
      </c>
      <c r="AD33" s="23">
        <f t="shared" si="6"/>
        <v>0</v>
      </c>
      <c r="AE33" s="23">
        <f t="shared" si="7"/>
        <v>0</v>
      </c>
      <c r="AF33" s="23">
        <f t="shared" si="8"/>
        <v>0</v>
      </c>
      <c r="AG33" s="23">
        <f>X33-'[2]Viec 12T-2016'!T34</f>
        <v>0</v>
      </c>
      <c r="AH33" s="23"/>
    </row>
    <row r="34" spans="1:34" s="11" customFormat="1" ht="19.5" customHeight="1">
      <c r="A34" s="14">
        <v>20</v>
      </c>
      <c r="B34" s="13" t="str">
        <f>'[1]Viec 08T-2017'!B34</f>
        <v>Đồng Tháp</v>
      </c>
      <c r="C34" s="10">
        <f>'[1]Viec 08T-2017'!C34</f>
        <v>16173</v>
      </c>
      <c r="D34" s="10">
        <v>5261</v>
      </c>
      <c r="E34" s="10">
        <v>10912</v>
      </c>
      <c r="F34" s="10">
        <f>'[1]Viec 08T-2017'!F34</f>
        <v>93</v>
      </c>
      <c r="G34" s="10">
        <f>'[1]Viec 08T-2017'!G34</f>
        <v>0</v>
      </c>
      <c r="H34" s="10">
        <f>'[1]Viec 08T-2017'!H34</f>
        <v>16080</v>
      </c>
      <c r="I34" s="10">
        <f>'[1]Viec 08T-2017'!I34</f>
        <v>12772</v>
      </c>
      <c r="J34" s="10">
        <f>'[1]Viec 08T-2017'!J34</f>
        <v>8482</v>
      </c>
      <c r="K34" s="10">
        <f>'[1]Viec 08T-2017'!K34</f>
        <v>265</v>
      </c>
      <c r="L34" s="10">
        <f>'[1]Viec 08T-2017'!L34</f>
        <v>3860</v>
      </c>
      <c r="M34" s="10">
        <f>'[1]Viec 08T-2017'!M34</f>
        <v>136</v>
      </c>
      <c r="N34" s="10">
        <f>'[1]Viec 08T-2017'!N34</f>
        <v>7</v>
      </c>
      <c r="O34" s="10">
        <f>'[1]Viec 08T-2017'!O34</f>
        <v>0</v>
      </c>
      <c r="P34" s="10">
        <f>'[1]Viec 08T-2017'!P34</f>
        <v>22</v>
      </c>
      <c r="Q34" s="10">
        <f>'[1]Viec 08T-2017'!Q34</f>
        <v>3308</v>
      </c>
      <c r="R34" s="10">
        <f>L34+M34+N34+O34+P34+Q34</f>
        <v>7333</v>
      </c>
      <c r="S34" s="24">
        <f>(J34+K34)/I34</f>
        <v>0.6848575007829627</v>
      </c>
      <c r="T34" s="31">
        <v>5261</v>
      </c>
      <c r="U34" s="33">
        <f t="shared" si="1"/>
        <v>10912</v>
      </c>
      <c r="V34" s="33">
        <f t="shared" si="2"/>
        <v>0</v>
      </c>
      <c r="W34" s="22">
        <f t="shared" si="9"/>
        <v>4025</v>
      </c>
      <c r="X34" s="23">
        <v>2346</v>
      </c>
      <c r="Y34" s="32">
        <f t="shared" si="3"/>
        <v>0.7156862745098039</v>
      </c>
      <c r="Z34" s="32">
        <f t="shared" si="4"/>
        <v>0.7942786069651742</v>
      </c>
      <c r="AA34" s="34">
        <v>9</v>
      </c>
      <c r="AB34" s="34">
        <v>26</v>
      </c>
      <c r="AC34" s="23">
        <f t="shared" si="5"/>
        <v>0</v>
      </c>
      <c r="AD34" s="23">
        <f t="shared" si="6"/>
        <v>0</v>
      </c>
      <c r="AE34" s="23">
        <f t="shared" si="7"/>
        <v>0</v>
      </c>
      <c r="AF34" s="23">
        <f t="shared" si="8"/>
        <v>0</v>
      </c>
      <c r="AG34" s="23">
        <f>X34-'[2]Viec 12T-2016'!T35</f>
        <v>0</v>
      </c>
      <c r="AH34" s="23"/>
    </row>
    <row r="35" spans="1:34" s="11" customFormat="1" ht="19.5" customHeight="1">
      <c r="A35" s="12">
        <v>21</v>
      </c>
      <c r="B35" s="13" t="str">
        <f>'[1]Viec 08T-2017'!B35</f>
        <v>Gia Lai</v>
      </c>
      <c r="C35" s="10">
        <f>'[1]Viec 08T-2017'!C35</f>
        <v>11219</v>
      </c>
      <c r="D35" s="10">
        <v>5075</v>
      </c>
      <c r="E35" s="10">
        <v>6144</v>
      </c>
      <c r="F35" s="10">
        <f>'[1]Viec 08T-2017'!F35</f>
        <v>105</v>
      </c>
      <c r="G35" s="10">
        <f>'[1]Viec 08T-2017'!G35</f>
        <v>71</v>
      </c>
      <c r="H35" s="10">
        <f>'[1]Viec 08T-2017'!H35</f>
        <v>11114</v>
      </c>
      <c r="I35" s="10">
        <f>'[1]Viec 08T-2017'!I35</f>
        <v>8412</v>
      </c>
      <c r="J35" s="10">
        <f>'[1]Viec 08T-2017'!J35</f>
        <v>4825</v>
      </c>
      <c r="K35" s="10">
        <f>'[1]Viec 08T-2017'!K35</f>
        <v>152</v>
      </c>
      <c r="L35" s="10">
        <f>'[1]Viec 08T-2017'!L35</f>
        <v>3344</v>
      </c>
      <c r="M35" s="10">
        <f>'[1]Viec 08T-2017'!M35</f>
        <v>58</v>
      </c>
      <c r="N35" s="10">
        <f>'[1]Viec 08T-2017'!N35</f>
        <v>12</v>
      </c>
      <c r="O35" s="10">
        <f>'[1]Viec 08T-2017'!O35</f>
        <v>0</v>
      </c>
      <c r="P35" s="10">
        <f>'[1]Viec 08T-2017'!P35</f>
        <v>21</v>
      </c>
      <c r="Q35" s="10">
        <f>'[1]Viec 08T-2017'!Q35</f>
        <v>2702</v>
      </c>
      <c r="R35" s="10">
        <f>L35+M35+N35+O35+P35+Q35</f>
        <v>6137</v>
      </c>
      <c r="S35" s="24">
        <f>(J35+K35)/I35</f>
        <v>0.5916547788873039</v>
      </c>
      <c r="T35" s="31">
        <v>5075</v>
      </c>
      <c r="U35" s="33">
        <f t="shared" si="1"/>
        <v>6144</v>
      </c>
      <c r="V35" s="33">
        <f t="shared" si="2"/>
        <v>0</v>
      </c>
      <c r="W35" s="22">
        <f t="shared" si="9"/>
        <v>3435</v>
      </c>
      <c r="X35" s="23">
        <v>2467</v>
      </c>
      <c r="Y35" s="32">
        <f t="shared" si="3"/>
        <v>0.3923794081880827</v>
      </c>
      <c r="Z35" s="32">
        <f t="shared" si="4"/>
        <v>0.756883210365305</v>
      </c>
      <c r="AA35" s="34">
        <v>23</v>
      </c>
      <c r="AB35" s="34">
        <v>37</v>
      </c>
      <c r="AC35" s="23">
        <f t="shared" si="5"/>
        <v>0</v>
      </c>
      <c r="AD35" s="23">
        <f t="shared" si="6"/>
        <v>0</v>
      </c>
      <c r="AE35" s="23">
        <f t="shared" si="7"/>
        <v>0</v>
      </c>
      <c r="AF35" s="23">
        <f t="shared" si="8"/>
        <v>0</v>
      </c>
      <c r="AG35" s="23">
        <f>X35-'[2]Viec 12T-2016'!T36</f>
        <v>0</v>
      </c>
      <c r="AH35" s="23"/>
    </row>
    <row r="36" spans="1:34" s="11" customFormat="1" ht="19.5" customHeight="1">
      <c r="A36" s="14">
        <v>22</v>
      </c>
      <c r="B36" s="13" t="str">
        <f>'[1]Viec 08T-2017'!B36</f>
        <v>Hà Giang</v>
      </c>
      <c r="C36" s="10">
        <f>'[1]Viec 08T-2017'!C36</f>
        <v>2092</v>
      </c>
      <c r="D36" s="10">
        <v>474</v>
      </c>
      <c r="E36" s="10">
        <v>1618</v>
      </c>
      <c r="F36" s="10">
        <f>'[1]Viec 08T-2017'!F36</f>
        <v>15</v>
      </c>
      <c r="G36" s="10">
        <f>'[1]Viec 08T-2017'!G36</f>
        <v>1</v>
      </c>
      <c r="H36" s="10">
        <f>'[1]Viec 08T-2017'!H36</f>
        <v>2077</v>
      </c>
      <c r="I36" s="10">
        <f>'[1]Viec 08T-2017'!I36</f>
        <v>1701</v>
      </c>
      <c r="J36" s="10">
        <f>'[1]Viec 08T-2017'!J36</f>
        <v>1343</v>
      </c>
      <c r="K36" s="10">
        <f>'[1]Viec 08T-2017'!K36</f>
        <v>14</v>
      </c>
      <c r="L36" s="10">
        <f>'[1]Viec 08T-2017'!L36</f>
        <v>325</v>
      </c>
      <c r="M36" s="10">
        <f>'[1]Viec 08T-2017'!M36</f>
        <v>11</v>
      </c>
      <c r="N36" s="10">
        <f>'[1]Viec 08T-2017'!N36</f>
        <v>0</v>
      </c>
      <c r="O36" s="10">
        <f>'[1]Viec 08T-2017'!O36</f>
        <v>0</v>
      </c>
      <c r="P36" s="10">
        <f>'[1]Viec 08T-2017'!P36</f>
        <v>8</v>
      </c>
      <c r="Q36" s="10">
        <f>'[1]Viec 08T-2017'!Q36</f>
        <v>376</v>
      </c>
      <c r="R36" s="10">
        <f>L36+M36+N36+O36+P36+Q36</f>
        <v>720</v>
      </c>
      <c r="S36" s="24">
        <f>(J36+K36)/I36</f>
        <v>0.7977660199882423</v>
      </c>
      <c r="T36" s="31">
        <v>474</v>
      </c>
      <c r="U36" s="33">
        <f t="shared" si="1"/>
        <v>1618</v>
      </c>
      <c r="V36" s="33">
        <f t="shared" si="2"/>
        <v>0</v>
      </c>
      <c r="W36" s="22">
        <f t="shared" si="9"/>
        <v>344</v>
      </c>
      <c r="X36" s="23">
        <v>98</v>
      </c>
      <c r="Y36" s="32">
        <f t="shared" si="3"/>
        <v>2.510204081632653</v>
      </c>
      <c r="Z36" s="32">
        <f t="shared" si="4"/>
        <v>0.8189696677900818</v>
      </c>
      <c r="AA36" s="34">
        <v>60</v>
      </c>
      <c r="AB36" s="34">
        <v>10</v>
      </c>
      <c r="AC36" s="23">
        <f t="shared" si="5"/>
        <v>0</v>
      </c>
      <c r="AD36" s="23">
        <f t="shared" si="6"/>
        <v>0</v>
      </c>
      <c r="AE36" s="23">
        <f t="shared" si="7"/>
        <v>0</v>
      </c>
      <c r="AF36" s="23">
        <f t="shared" si="8"/>
        <v>0</v>
      </c>
      <c r="AG36" s="23">
        <f>X36-'[2]Viec 12T-2016'!T37</f>
        <v>0</v>
      </c>
      <c r="AH36" s="23"/>
    </row>
    <row r="37" spans="1:34" s="11" customFormat="1" ht="19.5" customHeight="1">
      <c r="A37" s="12">
        <v>23</v>
      </c>
      <c r="B37" s="13" t="str">
        <f>'[1]Viec 08T-2017'!B37</f>
        <v>Hà Nam</v>
      </c>
      <c r="C37" s="10">
        <f>'[1]Viec 08T-2017'!C37</f>
        <v>2353</v>
      </c>
      <c r="D37" s="10">
        <v>969</v>
      </c>
      <c r="E37" s="10">
        <v>1384</v>
      </c>
      <c r="F37" s="10">
        <f>'[1]Viec 08T-2017'!F37</f>
        <v>28</v>
      </c>
      <c r="G37" s="10">
        <f>'[1]Viec 08T-2017'!G37</f>
        <v>0</v>
      </c>
      <c r="H37" s="10">
        <f>'[1]Viec 08T-2017'!H37</f>
        <v>2325</v>
      </c>
      <c r="I37" s="10">
        <f>'[1]Viec 08T-2017'!I37</f>
        <v>1581</v>
      </c>
      <c r="J37" s="10">
        <f>'[1]Viec 08T-2017'!J37</f>
        <v>1143</v>
      </c>
      <c r="K37" s="10">
        <f>'[1]Viec 08T-2017'!K37</f>
        <v>26</v>
      </c>
      <c r="L37" s="10">
        <f>'[1]Viec 08T-2017'!L37</f>
        <v>401</v>
      </c>
      <c r="M37" s="10">
        <f>'[1]Viec 08T-2017'!M37</f>
        <v>1</v>
      </c>
      <c r="N37" s="10">
        <f>'[1]Viec 08T-2017'!N37</f>
        <v>6</v>
      </c>
      <c r="O37" s="10">
        <f>'[1]Viec 08T-2017'!O37</f>
        <v>0</v>
      </c>
      <c r="P37" s="10">
        <f>'[1]Viec 08T-2017'!P37</f>
        <v>4</v>
      </c>
      <c r="Q37" s="10">
        <f>'[1]Viec 08T-2017'!Q37</f>
        <v>744</v>
      </c>
      <c r="R37" s="10">
        <f>L37+M37+N37+O37+P37+Q37</f>
        <v>1156</v>
      </c>
      <c r="S37" s="24">
        <f>(J37+K37)/I37</f>
        <v>0.7394054395951929</v>
      </c>
      <c r="T37" s="31">
        <v>969</v>
      </c>
      <c r="U37" s="33">
        <f t="shared" si="1"/>
        <v>1384</v>
      </c>
      <c r="V37" s="33">
        <f t="shared" si="2"/>
        <v>0</v>
      </c>
      <c r="W37" s="22">
        <f t="shared" si="9"/>
        <v>412</v>
      </c>
      <c r="X37" s="23">
        <v>156</v>
      </c>
      <c r="Y37" s="32">
        <f t="shared" si="3"/>
        <v>1.641025641025641</v>
      </c>
      <c r="Z37" s="32">
        <f t="shared" si="4"/>
        <v>0.68</v>
      </c>
      <c r="AA37" s="34">
        <v>59</v>
      </c>
      <c r="AB37" s="34">
        <v>16</v>
      </c>
      <c r="AC37" s="23">
        <f t="shared" si="5"/>
        <v>0</v>
      </c>
      <c r="AD37" s="23">
        <f t="shared" si="6"/>
        <v>0</v>
      </c>
      <c r="AE37" s="23">
        <f t="shared" si="7"/>
        <v>0</v>
      </c>
      <c r="AF37" s="23">
        <f t="shared" si="8"/>
        <v>0</v>
      </c>
      <c r="AG37" s="23">
        <f>X37-'[2]Viec 12T-2016'!T38</f>
        <v>0</v>
      </c>
      <c r="AH37" s="23"/>
    </row>
    <row r="38" spans="1:34" s="11" customFormat="1" ht="19.5" customHeight="1">
      <c r="A38" s="14">
        <v>24</v>
      </c>
      <c r="B38" s="13" t="str">
        <f>'[1]Viec 08T-2017'!B38</f>
        <v>Hà Nội</v>
      </c>
      <c r="C38" s="10">
        <f>'[1]Viec 08T-2017'!C38</f>
        <v>35650</v>
      </c>
      <c r="D38" s="10">
        <v>15746</v>
      </c>
      <c r="E38" s="10">
        <v>19904</v>
      </c>
      <c r="F38" s="10">
        <f>'[1]Viec 08T-2017'!F38</f>
        <v>653</v>
      </c>
      <c r="G38" s="10">
        <f>'[1]Viec 08T-2017'!G38</f>
        <v>2</v>
      </c>
      <c r="H38" s="10">
        <f>'[1]Viec 08T-2017'!H38</f>
        <v>34997</v>
      </c>
      <c r="I38" s="10">
        <f>'[1]Viec 08T-2017'!I38</f>
        <v>26487</v>
      </c>
      <c r="J38" s="10">
        <f>'[1]Viec 08T-2017'!J38</f>
        <v>15097</v>
      </c>
      <c r="K38" s="10">
        <f>'[1]Viec 08T-2017'!K38</f>
        <v>312</v>
      </c>
      <c r="L38" s="10">
        <f>'[1]Viec 08T-2017'!L38</f>
        <v>10917</v>
      </c>
      <c r="M38" s="10">
        <f>'[1]Viec 08T-2017'!M38</f>
        <v>60</v>
      </c>
      <c r="N38" s="10">
        <f>'[1]Viec 08T-2017'!N38</f>
        <v>56</v>
      </c>
      <c r="O38" s="10">
        <f>'[1]Viec 08T-2017'!O38</f>
        <v>0</v>
      </c>
      <c r="P38" s="10">
        <f>'[1]Viec 08T-2017'!P38</f>
        <v>45</v>
      </c>
      <c r="Q38" s="10">
        <f>'[1]Viec 08T-2017'!Q38</f>
        <v>8510</v>
      </c>
      <c r="R38" s="10">
        <f>L38+M38+N38+O38+P38+Q38</f>
        <v>19588</v>
      </c>
      <c r="S38" s="24">
        <f>(J38+K38)/I38</f>
        <v>0.5817570883829803</v>
      </c>
      <c r="T38" s="31">
        <v>15746</v>
      </c>
      <c r="U38" s="33">
        <f t="shared" si="1"/>
        <v>19904</v>
      </c>
      <c r="V38" s="33">
        <f t="shared" si="2"/>
        <v>0</v>
      </c>
      <c r="W38" s="22">
        <f t="shared" si="9"/>
        <v>11078</v>
      </c>
      <c r="X38" s="23">
        <v>7127</v>
      </c>
      <c r="Y38" s="32">
        <f t="shared" si="3"/>
        <v>0.5543707029605724</v>
      </c>
      <c r="Z38" s="32">
        <f t="shared" si="4"/>
        <v>0.7568363002543075</v>
      </c>
      <c r="AA38" s="34">
        <v>2</v>
      </c>
      <c r="AB38" s="34">
        <v>40</v>
      </c>
      <c r="AC38" s="23">
        <f t="shared" si="5"/>
        <v>0</v>
      </c>
      <c r="AD38" s="23">
        <f t="shared" si="6"/>
        <v>0</v>
      </c>
      <c r="AE38" s="23">
        <f t="shared" si="7"/>
        <v>0</v>
      </c>
      <c r="AF38" s="23">
        <f t="shared" si="8"/>
        <v>0</v>
      </c>
      <c r="AG38" s="23">
        <f>X38-'[2]Viec 12T-2016'!T39</f>
        <v>0</v>
      </c>
      <c r="AH38" s="23"/>
    </row>
    <row r="39" spans="1:34" s="11" customFormat="1" ht="19.5" customHeight="1">
      <c r="A39" s="12">
        <v>25</v>
      </c>
      <c r="B39" s="13" t="str">
        <f>'[1]Viec 08T-2017'!B39</f>
        <v>Hà Tĩnh</v>
      </c>
      <c r="C39" s="10">
        <f>'[1]Viec 08T-2017'!C39</f>
        <v>3419</v>
      </c>
      <c r="D39" s="10">
        <v>951</v>
      </c>
      <c r="E39" s="10">
        <v>2468</v>
      </c>
      <c r="F39" s="10">
        <f>'[1]Viec 08T-2017'!F39</f>
        <v>23</v>
      </c>
      <c r="G39" s="10">
        <f>'[1]Viec 08T-2017'!G39</f>
        <v>0</v>
      </c>
      <c r="H39" s="10">
        <f>'[1]Viec 08T-2017'!H39</f>
        <v>3396</v>
      </c>
      <c r="I39" s="10">
        <f>'[1]Viec 08T-2017'!I39</f>
        <v>2817</v>
      </c>
      <c r="J39" s="10">
        <f>'[1]Viec 08T-2017'!J39</f>
        <v>2238</v>
      </c>
      <c r="K39" s="10">
        <f>'[1]Viec 08T-2017'!K39</f>
        <v>25</v>
      </c>
      <c r="L39" s="10">
        <f>'[1]Viec 08T-2017'!L39</f>
        <v>541</v>
      </c>
      <c r="M39" s="10">
        <f>'[1]Viec 08T-2017'!M39</f>
        <v>8</v>
      </c>
      <c r="N39" s="10">
        <f>'[1]Viec 08T-2017'!N39</f>
        <v>0</v>
      </c>
      <c r="O39" s="10">
        <f>'[1]Viec 08T-2017'!O39</f>
        <v>0</v>
      </c>
      <c r="P39" s="10">
        <f>'[1]Viec 08T-2017'!P39</f>
        <v>5</v>
      </c>
      <c r="Q39" s="10">
        <f>'[1]Viec 08T-2017'!Q39</f>
        <v>579</v>
      </c>
      <c r="R39" s="10">
        <f>L39+M39+N39+O39+P39+Q39</f>
        <v>1133</v>
      </c>
      <c r="S39" s="24">
        <f>(J39+K39)/I39</f>
        <v>0.8033368832090877</v>
      </c>
      <c r="T39" s="31">
        <v>951</v>
      </c>
      <c r="U39" s="33">
        <f t="shared" si="1"/>
        <v>2468</v>
      </c>
      <c r="V39" s="33">
        <f t="shared" si="2"/>
        <v>0</v>
      </c>
      <c r="W39" s="22">
        <f t="shared" si="9"/>
        <v>554</v>
      </c>
      <c r="X39" s="23">
        <v>408</v>
      </c>
      <c r="Y39" s="32">
        <f t="shared" si="3"/>
        <v>0.35784313725490197</v>
      </c>
      <c r="Z39" s="32">
        <f t="shared" si="4"/>
        <v>0.8295053003533569</v>
      </c>
      <c r="AA39" s="34">
        <v>53</v>
      </c>
      <c r="AB39" s="34">
        <v>7</v>
      </c>
      <c r="AC39" s="23">
        <f t="shared" si="5"/>
        <v>0</v>
      </c>
      <c r="AD39" s="23">
        <f t="shared" si="6"/>
        <v>0</v>
      </c>
      <c r="AE39" s="23">
        <f t="shared" si="7"/>
        <v>0</v>
      </c>
      <c r="AF39" s="23">
        <f t="shared" si="8"/>
        <v>0</v>
      </c>
      <c r="AG39" s="23">
        <f>X39-'[2]Viec 12T-2016'!T40</f>
        <v>0</v>
      </c>
      <c r="AH39" s="23"/>
    </row>
    <row r="40" spans="1:34" s="11" customFormat="1" ht="19.5" customHeight="1">
      <c r="A40" s="14">
        <v>26</v>
      </c>
      <c r="B40" s="13" t="str">
        <f>'[1]Viec 08T-2017'!B40</f>
        <v>Hải Dương</v>
      </c>
      <c r="C40" s="10">
        <f>'[1]Viec 08T-2017'!C40</f>
        <v>8869</v>
      </c>
      <c r="D40" s="10">
        <v>2891</v>
      </c>
      <c r="E40" s="10">
        <v>5978</v>
      </c>
      <c r="F40" s="10">
        <f>'[1]Viec 08T-2017'!F40</f>
        <v>103</v>
      </c>
      <c r="G40" s="10">
        <f>'[1]Viec 08T-2017'!G40</f>
        <v>0</v>
      </c>
      <c r="H40" s="10">
        <f>'[1]Viec 08T-2017'!H40</f>
        <v>8766</v>
      </c>
      <c r="I40" s="10">
        <f>'[1]Viec 08T-2017'!I40</f>
        <v>7335</v>
      </c>
      <c r="J40" s="10">
        <f>'[1]Viec 08T-2017'!J40</f>
        <v>5047</v>
      </c>
      <c r="K40" s="10">
        <f>'[1]Viec 08T-2017'!K40</f>
        <v>67</v>
      </c>
      <c r="L40" s="10">
        <f>'[1]Viec 08T-2017'!L40</f>
        <v>2140</v>
      </c>
      <c r="M40" s="10">
        <f>'[1]Viec 08T-2017'!M40</f>
        <v>7</v>
      </c>
      <c r="N40" s="10">
        <f>'[1]Viec 08T-2017'!N40</f>
        <v>12</v>
      </c>
      <c r="O40" s="10">
        <f>'[1]Viec 08T-2017'!O40</f>
        <v>0</v>
      </c>
      <c r="P40" s="10">
        <f>'[1]Viec 08T-2017'!P40</f>
        <v>62</v>
      </c>
      <c r="Q40" s="10">
        <f>'[1]Viec 08T-2017'!Q40</f>
        <v>1431</v>
      </c>
      <c r="R40" s="10">
        <f>L40+M40+N40+O40+P40+Q40</f>
        <v>3652</v>
      </c>
      <c r="S40" s="24">
        <f>(J40+K40)/I40</f>
        <v>0.6972051806407634</v>
      </c>
      <c r="T40" s="31">
        <v>2891</v>
      </c>
      <c r="U40" s="33">
        <f t="shared" si="1"/>
        <v>5978</v>
      </c>
      <c r="V40" s="33">
        <f t="shared" si="2"/>
        <v>0</v>
      </c>
      <c r="W40" s="22">
        <f t="shared" si="9"/>
        <v>2221</v>
      </c>
      <c r="X40" s="23">
        <v>1444</v>
      </c>
      <c r="Y40" s="32">
        <f t="shared" si="3"/>
        <v>0.5380886426592798</v>
      </c>
      <c r="Z40" s="32">
        <f t="shared" si="4"/>
        <v>0.8367556468172485</v>
      </c>
      <c r="AA40" s="34">
        <v>32</v>
      </c>
      <c r="AB40" s="34">
        <v>24</v>
      </c>
      <c r="AC40" s="23">
        <f t="shared" si="5"/>
        <v>0</v>
      </c>
      <c r="AD40" s="23">
        <f t="shared" si="6"/>
        <v>0</v>
      </c>
      <c r="AE40" s="23">
        <f t="shared" si="7"/>
        <v>0</v>
      </c>
      <c r="AF40" s="23">
        <f t="shared" si="8"/>
        <v>0</v>
      </c>
      <c r="AG40" s="23">
        <f>X40-'[2]Viec 12T-2016'!T41</f>
        <v>0</v>
      </c>
      <c r="AH40" s="23"/>
    </row>
    <row r="41" spans="1:34" s="11" customFormat="1" ht="19.5" customHeight="1">
      <c r="A41" s="12">
        <v>27</v>
      </c>
      <c r="B41" s="13" t="str">
        <f>'[1]Viec 08T-2017'!B41</f>
        <v>Hải Phòng</v>
      </c>
      <c r="C41" s="10">
        <f>'[1]Viec 08T-2017'!C41</f>
        <v>13963</v>
      </c>
      <c r="D41" s="10">
        <v>8053</v>
      </c>
      <c r="E41" s="10">
        <v>5910</v>
      </c>
      <c r="F41" s="10">
        <f>'[1]Viec 08T-2017'!F41</f>
        <v>156</v>
      </c>
      <c r="G41" s="10">
        <f>'[1]Viec 08T-2017'!G41</f>
        <v>12</v>
      </c>
      <c r="H41" s="10">
        <f>'[1]Viec 08T-2017'!H41</f>
        <v>13807</v>
      </c>
      <c r="I41" s="10">
        <f>'[1]Viec 08T-2017'!I41</f>
        <v>8613</v>
      </c>
      <c r="J41" s="10">
        <f>'[1]Viec 08T-2017'!J41</f>
        <v>4779</v>
      </c>
      <c r="K41" s="10">
        <f>'[1]Viec 08T-2017'!K41</f>
        <v>173</v>
      </c>
      <c r="L41" s="10">
        <f>'[1]Viec 08T-2017'!L41</f>
        <v>3621</v>
      </c>
      <c r="M41" s="10">
        <f>'[1]Viec 08T-2017'!M41</f>
        <v>15</v>
      </c>
      <c r="N41" s="10">
        <f>'[1]Viec 08T-2017'!N41</f>
        <v>11</v>
      </c>
      <c r="O41" s="10">
        <f>'[1]Viec 08T-2017'!O41</f>
        <v>0</v>
      </c>
      <c r="P41" s="10">
        <f>'[1]Viec 08T-2017'!P41</f>
        <v>14</v>
      </c>
      <c r="Q41" s="10">
        <f>'[1]Viec 08T-2017'!Q41</f>
        <v>5194</v>
      </c>
      <c r="R41" s="10">
        <f>L41+M41+N41+O41+P41+Q41</f>
        <v>8855</v>
      </c>
      <c r="S41" s="24">
        <f>(J41+K41)/I41</f>
        <v>0.5749448508069198</v>
      </c>
      <c r="T41" s="31">
        <v>8053</v>
      </c>
      <c r="U41" s="33">
        <f t="shared" si="1"/>
        <v>5910</v>
      </c>
      <c r="V41" s="33">
        <f t="shared" si="2"/>
        <v>0</v>
      </c>
      <c r="W41" s="22">
        <f t="shared" si="9"/>
        <v>3661</v>
      </c>
      <c r="X41" s="23">
        <v>2779</v>
      </c>
      <c r="Y41" s="32">
        <f t="shared" si="3"/>
        <v>0.31738035264483627</v>
      </c>
      <c r="Z41" s="32">
        <f t="shared" si="4"/>
        <v>0.623814007387557</v>
      </c>
      <c r="AA41" s="34">
        <v>16</v>
      </c>
      <c r="AB41" s="34">
        <v>42</v>
      </c>
      <c r="AC41" s="23">
        <f t="shared" si="5"/>
        <v>0</v>
      </c>
      <c r="AD41" s="23">
        <f t="shared" si="6"/>
        <v>0</v>
      </c>
      <c r="AE41" s="23">
        <f t="shared" si="7"/>
        <v>0</v>
      </c>
      <c r="AF41" s="23">
        <f t="shared" si="8"/>
        <v>0</v>
      </c>
      <c r="AG41" s="23">
        <f>X41-'[2]Viec 12T-2016'!T42</f>
        <v>0</v>
      </c>
      <c r="AH41" s="23"/>
    </row>
    <row r="42" spans="1:34" s="11" customFormat="1" ht="19.5" customHeight="1">
      <c r="A42" s="14">
        <v>28</v>
      </c>
      <c r="B42" s="13" t="str">
        <f>'[1]Viec 08T-2017'!B42</f>
        <v>Hậu Giang</v>
      </c>
      <c r="C42" s="10">
        <f>'[1]Viec 08T-2017'!C42</f>
        <v>8041</v>
      </c>
      <c r="D42" s="10">
        <v>3647</v>
      </c>
      <c r="E42" s="10">
        <v>4394</v>
      </c>
      <c r="F42" s="10">
        <f>'[1]Viec 08T-2017'!F42</f>
        <v>104</v>
      </c>
      <c r="G42" s="10">
        <f>'[1]Viec 08T-2017'!G42</f>
        <v>0</v>
      </c>
      <c r="H42" s="10">
        <f>'[1]Viec 08T-2017'!H42</f>
        <v>7937</v>
      </c>
      <c r="I42" s="10">
        <f>'[1]Viec 08T-2017'!I42</f>
        <v>6726</v>
      </c>
      <c r="J42" s="10">
        <f>'[1]Viec 08T-2017'!J42</f>
        <v>3332</v>
      </c>
      <c r="K42" s="10">
        <f>'[1]Viec 08T-2017'!K42</f>
        <v>120</v>
      </c>
      <c r="L42" s="10">
        <f>'[1]Viec 08T-2017'!L42</f>
        <v>3194</v>
      </c>
      <c r="M42" s="10">
        <f>'[1]Viec 08T-2017'!M42</f>
        <v>61</v>
      </c>
      <c r="N42" s="10">
        <f>'[1]Viec 08T-2017'!N42</f>
        <v>6</v>
      </c>
      <c r="O42" s="10">
        <f>'[1]Viec 08T-2017'!O42</f>
        <v>0</v>
      </c>
      <c r="P42" s="10">
        <f>'[1]Viec 08T-2017'!P42</f>
        <v>13</v>
      </c>
      <c r="Q42" s="10">
        <f>'[1]Viec 08T-2017'!Q42</f>
        <v>1211</v>
      </c>
      <c r="R42" s="10">
        <f>L42+M42+N42+O42+P42+Q42</f>
        <v>4485</v>
      </c>
      <c r="S42" s="24">
        <f>(J42+K42)/I42</f>
        <v>0.5132322331251858</v>
      </c>
      <c r="T42" s="31">
        <v>3647</v>
      </c>
      <c r="U42" s="33">
        <f t="shared" si="1"/>
        <v>4394</v>
      </c>
      <c r="V42" s="33">
        <f t="shared" si="2"/>
        <v>0</v>
      </c>
      <c r="W42" s="22">
        <f t="shared" si="9"/>
        <v>3274</v>
      </c>
      <c r="X42" s="23">
        <v>2523</v>
      </c>
      <c r="Y42" s="32">
        <f t="shared" si="3"/>
        <v>0.2976615140705509</v>
      </c>
      <c r="Z42" s="32">
        <f t="shared" si="4"/>
        <v>0.8474234597454958</v>
      </c>
      <c r="AA42" s="34">
        <v>33</v>
      </c>
      <c r="AB42" s="34">
        <v>57</v>
      </c>
      <c r="AC42" s="23">
        <f t="shared" si="5"/>
        <v>0</v>
      </c>
      <c r="AD42" s="23">
        <f t="shared" si="6"/>
        <v>0</v>
      </c>
      <c r="AE42" s="23">
        <f t="shared" si="7"/>
        <v>0</v>
      </c>
      <c r="AF42" s="23">
        <f t="shared" si="8"/>
        <v>0</v>
      </c>
      <c r="AG42" s="23">
        <f>X42-'[2]Viec 12T-2016'!T43</f>
        <v>0</v>
      </c>
      <c r="AH42" s="23"/>
    </row>
    <row r="43" spans="1:34" s="11" customFormat="1" ht="19.5" customHeight="1">
      <c r="A43" s="12">
        <v>29</v>
      </c>
      <c r="B43" s="13" t="str">
        <f>'[1]Viec 08T-2017'!B44</f>
        <v>Hồ Chí Minh</v>
      </c>
      <c r="C43" s="10">
        <f>'[1]Viec 08T-2017'!C44</f>
        <v>78069</v>
      </c>
      <c r="D43" s="10">
        <v>35230</v>
      </c>
      <c r="E43" s="10">
        <v>42839</v>
      </c>
      <c r="F43" s="10">
        <f>'[1]Viec 08T-2017'!F44</f>
        <v>815</v>
      </c>
      <c r="G43" s="10">
        <f>'[1]Viec 08T-2017'!G44</f>
        <v>0</v>
      </c>
      <c r="H43" s="10">
        <f>'[1]Viec 08T-2017'!H44</f>
        <v>77254</v>
      </c>
      <c r="I43" s="10">
        <f>'[1]Viec 08T-2017'!I44</f>
        <v>60608</v>
      </c>
      <c r="J43" s="10">
        <f>'[1]Viec 08T-2017'!J44</f>
        <v>31518</v>
      </c>
      <c r="K43" s="10">
        <f>'[1]Viec 08T-2017'!K44</f>
        <v>648</v>
      </c>
      <c r="L43" s="10">
        <f>'[1]Viec 08T-2017'!L44</f>
        <v>27270</v>
      </c>
      <c r="M43" s="10">
        <f>'[1]Viec 08T-2017'!M44</f>
        <v>747</v>
      </c>
      <c r="N43" s="10">
        <f>'[1]Viec 08T-2017'!N44</f>
        <v>91</v>
      </c>
      <c r="O43" s="10">
        <f>'[1]Viec 08T-2017'!O44</f>
        <v>1</v>
      </c>
      <c r="P43" s="10">
        <f>'[1]Viec 08T-2017'!P44</f>
        <v>333</v>
      </c>
      <c r="Q43" s="10">
        <f>'[1]Viec 08T-2017'!Q44</f>
        <v>16646</v>
      </c>
      <c r="R43" s="10">
        <f>L43+M43+N43+O43+P43+Q43</f>
        <v>45088</v>
      </c>
      <c r="S43" s="24">
        <f>(J43+K43)/I43</f>
        <v>0.5307220168954594</v>
      </c>
      <c r="T43" s="31">
        <v>585</v>
      </c>
      <c r="U43" s="33">
        <f t="shared" si="1"/>
        <v>77484</v>
      </c>
      <c r="V43" s="33">
        <f t="shared" si="2"/>
        <v>34645</v>
      </c>
      <c r="W43" s="22">
        <f t="shared" si="9"/>
        <v>28442</v>
      </c>
      <c r="X43" s="23">
        <v>159</v>
      </c>
      <c r="Y43" s="32">
        <f t="shared" si="3"/>
        <v>177.88050314465409</v>
      </c>
      <c r="Z43" s="32">
        <f t="shared" si="4"/>
        <v>0.7845289564294405</v>
      </c>
      <c r="AA43" s="34">
        <v>54</v>
      </c>
      <c r="AB43" s="34">
        <v>8</v>
      </c>
      <c r="AC43" s="23">
        <f t="shared" si="5"/>
        <v>0</v>
      </c>
      <c r="AD43" s="23">
        <f t="shared" si="6"/>
        <v>0</v>
      </c>
      <c r="AE43" s="23">
        <f t="shared" si="7"/>
        <v>0</v>
      </c>
      <c r="AF43" s="23">
        <f t="shared" si="8"/>
        <v>0</v>
      </c>
      <c r="AG43" s="23">
        <f>X43-'[2]Viec 12T-2016'!T44</f>
        <v>0</v>
      </c>
      <c r="AH43" s="23"/>
    </row>
    <row r="44" spans="1:34" s="11" customFormat="1" ht="19.5" customHeight="1">
      <c r="A44" s="14">
        <v>30</v>
      </c>
      <c r="B44" s="13" t="str">
        <f>'[1]Viec 08T-2017'!B43</f>
        <v>Hòa Bình</v>
      </c>
      <c r="C44" s="10">
        <f>'[1]Viec 08T-2017'!C43</f>
        <v>3231</v>
      </c>
      <c r="D44" s="10">
        <v>585</v>
      </c>
      <c r="E44" s="10">
        <v>2646</v>
      </c>
      <c r="F44" s="10">
        <f>'[1]Viec 08T-2017'!F43</f>
        <v>44</v>
      </c>
      <c r="G44" s="10">
        <f>'[1]Viec 08T-2017'!G43</f>
        <v>0</v>
      </c>
      <c r="H44" s="10">
        <f>'[1]Viec 08T-2017'!H43</f>
        <v>3187</v>
      </c>
      <c r="I44" s="10">
        <f>'[1]Viec 08T-2017'!I43</f>
        <v>2726</v>
      </c>
      <c r="J44" s="10">
        <f>'[1]Viec 08T-2017'!J43</f>
        <v>2165</v>
      </c>
      <c r="K44" s="10">
        <f>'[1]Viec 08T-2017'!K43</f>
        <v>21</v>
      </c>
      <c r="L44" s="10">
        <f>'[1]Viec 08T-2017'!L43</f>
        <v>509</v>
      </c>
      <c r="M44" s="10">
        <f>'[1]Viec 08T-2017'!M43</f>
        <v>7</v>
      </c>
      <c r="N44" s="10">
        <f>'[1]Viec 08T-2017'!N43</f>
        <v>2</v>
      </c>
      <c r="O44" s="10">
        <f>'[1]Viec 08T-2017'!O43</f>
        <v>0</v>
      </c>
      <c r="P44" s="10">
        <f>'[1]Viec 08T-2017'!P43</f>
        <v>22</v>
      </c>
      <c r="Q44" s="10">
        <f>'[1]Viec 08T-2017'!Q43</f>
        <v>461</v>
      </c>
      <c r="R44" s="10">
        <f>L44+M44+N44+O44+P44+Q44</f>
        <v>1001</v>
      </c>
      <c r="S44" s="24">
        <f>(J44+K44)/I44</f>
        <v>0.8019075568598679</v>
      </c>
      <c r="T44" s="31">
        <v>35230</v>
      </c>
      <c r="U44" s="33">
        <f t="shared" si="1"/>
        <v>-31999</v>
      </c>
      <c r="V44" s="33">
        <f t="shared" si="2"/>
        <v>-34645</v>
      </c>
      <c r="W44" s="22">
        <f t="shared" si="9"/>
        <v>540</v>
      </c>
      <c r="X44" s="23">
        <v>18841</v>
      </c>
      <c r="Y44" s="32">
        <f t="shared" si="3"/>
        <v>-0.97133910089698</v>
      </c>
      <c r="Z44" s="32">
        <f t="shared" si="4"/>
        <v>0.8553498588013806</v>
      </c>
      <c r="AA44" s="34">
        <v>1</v>
      </c>
      <c r="AB44" s="34">
        <v>53</v>
      </c>
      <c r="AC44" s="23">
        <f t="shared" si="5"/>
        <v>0</v>
      </c>
      <c r="AD44" s="23">
        <f t="shared" si="6"/>
        <v>0</v>
      </c>
      <c r="AE44" s="23">
        <f t="shared" si="7"/>
        <v>0</v>
      </c>
      <c r="AF44" s="23">
        <f t="shared" si="8"/>
        <v>0</v>
      </c>
      <c r="AG44" s="23">
        <f>X44-'[2]Viec 12T-2016'!T45</f>
        <v>0</v>
      </c>
      <c r="AH44" s="23"/>
    </row>
    <row r="45" spans="1:34" s="11" customFormat="1" ht="19.5" customHeight="1">
      <c r="A45" s="12">
        <v>31</v>
      </c>
      <c r="B45" s="13" t="str">
        <f>'[1]Viec 08T-2017'!B45</f>
        <v>Hưng Yên</v>
      </c>
      <c r="C45" s="10">
        <f>'[1]Viec 08T-2017'!C45</f>
        <v>5193</v>
      </c>
      <c r="D45" s="10">
        <v>1874</v>
      </c>
      <c r="E45" s="10">
        <v>3319</v>
      </c>
      <c r="F45" s="10">
        <f>'[1]Viec 08T-2017'!F45</f>
        <v>88</v>
      </c>
      <c r="G45" s="10">
        <f>'[1]Viec 08T-2017'!G45</f>
        <v>5</v>
      </c>
      <c r="H45" s="10">
        <f>'[1]Viec 08T-2017'!H45</f>
        <v>5105</v>
      </c>
      <c r="I45" s="10">
        <f>'[1]Viec 08T-2017'!I45</f>
        <v>3965</v>
      </c>
      <c r="J45" s="10">
        <f>'[1]Viec 08T-2017'!J45</f>
        <v>2816</v>
      </c>
      <c r="K45" s="10">
        <f>'[1]Viec 08T-2017'!K45</f>
        <v>47</v>
      </c>
      <c r="L45" s="10">
        <f>'[1]Viec 08T-2017'!L45</f>
        <v>1050</v>
      </c>
      <c r="M45" s="10">
        <f>'[1]Viec 08T-2017'!M45</f>
        <v>4</v>
      </c>
      <c r="N45" s="10">
        <f>'[1]Viec 08T-2017'!N45</f>
        <v>12</v>
      </c>
      <c r="O45" s="10">
        <f>'[1]Viec 08T-2017'!O45</f>
        <v>0</v>
      </c>
      <c r="P45" s="10">
        <f>'[1]Viec 08T-2017'!P45</f>
        <v>36</v>
      </c>
      <c r="Q45" s="10">
        <f>'[1]Viec 08T-2017'!Q45</f>
        <v>1140</v>
      </c>
      <c r="R45" s="10">
        <f>L45+M45+N45+O45+P45+Q45</f>
        <v>2242</v>
      </c>
      <c r="S45" s="24">
        <f>(J45+K45)/I45</f>
        <v>0.7220680958385877</v>
      </c>
      <c r="T45" s="31">
        <v>1874</v>
      </c>
      <c r="U45" s="33">
        <f t="shared" si="1"/>
        <v>3319</v>
      </c>
      <c r="V45" s="33">
        <f t="shared" si="2"/>
        <v>0</v>
      </c>
      <c r="W45" s="22">
        <f t="shared" si="9"/>
        <v>1102</v>
      </c>
      <c r="X45" s="23">
        <v>634</v>
      </c>
      <c r="Y45" s="32">
        <f t="shared" si="3"/>
        <v>0.7381703470031545</v>
      </c>
      <c r="Z45" s="32">
        <f t="shared" si="4"/>
        <v>0.7766895200783546</v>
      </c>
      <c r="AA45" s="34">
        <v>44</v>
      </c>
      <c r="AB45" s="34">
        <v>18</v>
      </c>
      <c r="AC45" s="23">
        <f t="shared" si="5"/>
        <v>0</v>
      </c>
      <c r="AD45" s="23">
        <f t="shared" si="6"/>
        <v>0</v>
      </c>
      <c r="AE45" s="23">
        <f t="shared" si="7"/>
        <v>0</v>
      </c>
      <c r="AF45" s="23">
        <f t="shared" si="8"/>
        <v>0</v>
      </c>
      <c r="AG45" s="23">
        <f>X45-'[2]Viec 12T-2016'!T46</f>
        <v>0</v>
      </c>
      <c r="AH45" s="23"/>
    </row>
    <row r="46" spans="1:34" s="11" customFormat="1" ht="19.5" customHeight="1">
      <c r="A46" s="14">
        <v>32</v>
      </c>
      <c r="B46" s="13" t="str">
        <f>'[1]Viec 08T-2017'!B48</f>
        <v>Khánh Hòa</v>
      </c>
      <c r="C46" s="10">
        <f>'[1]Viec 08T-2017'!C48</f>
        <v>10703</v>
      </c>
      <c r="D46" s="10">
        <v>4760</v>
      </c>
      <c r="E46" s="10">
        <v>5943</v>
      </c>
      <c r="F46" s="10">
        <f>'[1]Viec 08T-2017'!F48</f>
        <v>38</v>
      </c>
      <c r="G46" s="10">
        <f>'[1]Viec 08T-2017'!G48</f>
        <v>12</v>
      </c>
      <c r="H46" s="10">
        <f>'[1]Viec 08T-2017'!H48</f>
        <v>10665</v>
      </c>
      <c r="I46" s="10">
        <f>'[1]Viec 08T-2017'!I48</f>
        <v>8417</v>
      </c>
      <c r="J46" s="10">
        <f>'[1]Viec 08T-2017'!J48</f>
        <v>4600</v>
      </c>
      <c r="K46" s="10">
        <f>'[1]Viec 08T-2017'!K48</f>
        <v>80</v>
      </c>
      <c r="L46" s="10">
        <f>'[1]Viec 08T-2017'!L48</f>
        <v>3683</v>
      </c>
      <c r="M46" s="10">
        <f>'[1]Viec 08T-2017'!M48</f>
        <v>42</v>
      </c>
      <c r="N46" s="10">
        <f>'[1]Viec 08T-2017'!N48</f>
        <v>4</v>
      </c>
      <c r="O46" s="10">
        <f>'[1]Viec 08T-2017'!O48</f>
        <v>0</v>
      </c>
      <c r="P46" s="10">
        <f>'[1]Viec 08T-2017'!P48</f>
        <v>8</v>
      </c>
      <c r="Q46" s="10">
        <f>'[1]Viec 08T-2017'!Q48</f>
        <v>2248</v>
      </c>
      <c r="R46" s="10">
        <f>L46+M46+N46+O46+P46+Q46</f>
        <v>5985</v>
      </c>
      <c r="S46" s="24">
        <f>(J46+K46)/I46</f>
        <v>0.5560175834620411</v>
      </c>
      <c r="T46" s="31">
        <v>7120</v>
      </c>
      <c r="U46" s="33">
        <f aca="true" t="shared" si="10" ref="U46:U77">C46-T46</f>
        <v>3583</v>
      </c>
      <c r="V46" s="33">
        <f aca="true" t="shared" si="11" ref="V46:V77">D46-T46</f>
        <v>-2360</v>
      </c>
      <c r="W46" s="22">
        <f t="shared" si="9"/>
        <v>3737</v>
      </c>
      <c r="X46" s="23">
        <v>3967</v>
      </c>
      <c r="Y46" s="32">
        <f aca="true" t="shared" si="12" ref="Y46:Y77">(W46-X46)/X46</f>
        <v>-0.05797832114948324</v>
      </c>
      <c r="Z46" s="32">
        <f aca="true" t="shared" si="13" ref="Z46:Z77">I46/H46</f>
        <v>0.7892170651664323</v>
      </c>
      <c r="AA46" s="34">
        <v>8</v>
      </c>
      <c r="AB46" s="34">
        <v>41</v>
      </c>
      <c r="AC46" s="23">
        <f aca="true" t="shared" si="14" ref="AC46:AC77">C46-D46-E46</f>
        <v>0</v>
      </c>
      <c r="AD46" s="23">
        <f aca="true" t="shared" si="15" ref="AD46:AD77">C46-F46-H46</f>
        <v>0</v>
      </c>
      <c r="AE46" s="23">
        <f aca="true" t="shared" si="16" ref="AE46:AE77">H46-I46-Q46</f>
        <v>0</v>
      </c>
      <c r="AF46" s="23">
        <f aca="true" t="shared" si="17" ref="AF46:AF77">I46-J46-K46-L46-M46-N46-O46-P46</f>
        <v>0</v>
      </c>
      <c r="AG46" s="23">
        <f>X46-'[2]Viec 12T-2016'!T47</f>
        <v>0</v>
      </c>
      <c r="AH46" s="23"/>
    </row>
    <row r="47" spans="1:34" s="11" customFormat="1" ht="19.5" customHeight="1">
      <c r="A47" s="12">
        <v>33</v>
      </c>
      <c r="B47" s="13" t="str">
        <f>'[1]Viec 08T-2017'!B46</f>
        <v>Kiên Giang</v>
      </c>
      <c r="C47" s="10">
        <f>'[1]Viec 08T-2017'!C46</f>
        <v>17229</v>
      </c>
      <c r="D47" s="10">
        <v>7120</v>
      </c>
      <c r="E47" s="10">
        <v>10109</v>
      </c>
      <c r="F47" s="10">
        <f>'[1]Viec 08T-2017'!F46</f>
        <v>159</v>
      </c>
      <c r="G47" s="10">
        <f>'[1]Viec 08T-2017'!G46</f>
        <v>0</v>
      </c>
      <c r="H47" s="10">
        <f>'[1]Viec 08T-2017'!H46</f>
        <v>17070</v>
      </c>
      <c r="I47" s="10">
        <f>'[1]Viec 08T-2017'!I46</f>
        <v>13552</v>
      </c>
      <c r="J47" s="10">
        <f>'[1]Viec 08T-2017'!J46</f>
        <v>7588</v>
      </c>
      <c r="K47" s="10">
        <f>'[1]Viec 08T-2017'!K46</f>
        <v>276</v>
      </c>
      <c r="L47" s="10">
        <f>'[1]Viec 08T-2017'!L46</f>
        <v>5535</v>
      </c>
      <c r="M47" s="10">
        <f>'[1]Viec 08T-2017'!M46</f>
        <v>103</v>
      </c>
      <c r="N47" s="10">
        <f>'[1]Viec 08T-2017'!N46</f>
        <v>7</v>
      </c>
      <c r="O47" s="10">
        <f>'[1]Viec 08T-2017'!O46</f>
        <v>4</v>
      </c>
      <c r="P47" s="10">
        <f>'[1]Viec 08T-2017'!P46</f>
        <v>39</v>
      </c>
      <c r="Q47" s="10">
        <f>'[1]Viec 08T-2017'!Q46</f>
        <v>3518</v>
      </c>
      <c r="R47" s="10">
        <f>L47+M47+N47+O47+P47+Q47</f>
        <v>9206</v>
      </c>
      <c r="S47" s="24">
        <f>(J47+K47)/I47</f>
        <v>0.5802833530106257</v>
      </c>
      <c r="T47" s="31">
        <v>896</v>
      </c>
      <c r="U47" s="33">
        <f t="shared" si="10"/>
        <v>16333</v>
      </c>
      <c r="V47" s="33">
        <f t="shared" si="11"/>
        <v>6224</v>
      </c>
      <c r="W47" s="22">
        <f aca="true" t="shared" si="18" ref="W47:W77">L47+M47+N47+O47+P47</f>
        <v>5688</v>
      </c>
      <c r="X47" s="23">
        <v>434</v>
      </c>
      <c r="Y47" s="32">
        <f t="shared" si="12"/>
        <v>12.105990783410139</v>
      </c>
      <c r="Z47" s="32">
        <f t="shared" si="13"/>
        <v>0.7939074399531342</v>
      </c>
      <c r="AA47" s="34">
        <v>56</v>
      </c>
      <c r="AB47" s="34">
        <v>20</v>
      </c>
      <c r="AC47" s="23">
        <f t="shared" si="14"/>
        <v>0</v>
      </c>
      <c r="AD47" s="23">
        <f t="shared" si="15"/>
        <v>0</v>
      </c>
      <c r="AE47" s="23">
        <f t="shared" si="16"/>
        <v>0</v>
      </c>
      <c r="AF47" s="23">
        <f t="shared" si="17"/>
        <v>0</v>
      </c>
      <c r="AG47" s="23">
        <f>X47-'[2]Viec 12T-2016'!T48</f>
        <v>0</v>
      </c>
      <c r="AH47" s="23"/>
    </row>
    <row r="48" spans="1:34" s="11" customFormat="1" ht="19.5" customHeight="1">
      <c r="A48" s="14">
        <v>34</v>
      </c>
      <c r="B48" s="13" t="str">
        <f>'[1]Viec 08T-2017'!B47</f>
        <v>Kon Tum</v>
      </c>
      <c r="C48" s="10">
        <f>'[1]Viec 08T-2017'!C47</f>
        <v>2978</v>
      </c>
      <c r="D48" s="10">
        <v>896</v>
      </c>
      <c r="E48" s="10">
        <v>2082</v>
      </c>
      <c r="F48" s="10">
        <f>'[1]Viec 08T-2017'!F47</f>
        <v>40</v>
      </c>
      <c r="G48" s="10">
        <f>'[1]Viec 08T-2017'!G47</f>
        <v>23</v>
      </c>
      <c r="H48" s="10">
        <f>'[1]Viec 08T-2017'!H47</f>
        <v>2938</v>
      </c>
      <c r="I48" s="10">
        <f>'[1]Viec 08T-2017'!I47</f>
        <v>2390</v>
      </c>
      <c r="J48" s="10">
        <f>'[1]Viec 08T-2017'!J47</f>
        <v>1678</v>
      </c>
      <c r="K48" s="10">
        <f>'[1]Viec 08T-2017'!K47</f>
        <v>24</v>
      </c>
      <c r="L48" s="10">
        <f>'[1]Viec 08T-2017'!L47</f>
        <v>649</v>
      </c>
      <c r="M48" s="10">
        <f>'[1]Viec 08T-2017'!M47</f>
        <v>36</v>
      </c>
      <c r="N48" s="10">
        <f>'[1]Viec 08T-2017'!N47</f>
        <v>3</v>
      </c>
      <c r="O48" s="10">
        <f>'[1]Viec 08T-2017'!O47</f>
        <v>0</v>
      </c>
      <c r="P48" s="10">
        <f>'[1]Viec 08T-2017'!P47</f>
        <v>0</v>
      </c>
      <c r="Q48" s="10">
        <f>'[1]Viec 08T-2017'!Q47</f>
        <v>548</v>
      </c>
      <c r="R48" s="10">
        <f>L48+M48+N48+O48+P48+Q48</f>
        <v>1236</v>
      </c>
      <c r="S48" s="24">
        <f>(J48+K48)/I48</f>
        <v>0.7121338912133891</v>
      </c>
      <c r="T48" s="31">
        <v>4760</v>
      </c>
      <c r="U48" s="33">
        <f t="shared" si="10"/>
        <v>-1782</v>
      </c>
      <c r="V48" s="33">
        <f t="shared" si="11"/>
        <v>-3864</v>
      </c>
      <c r="W48" s="22">
        <f t="shared" si="18"/>
        <v>688</v>
      </c>
      <c r="X48" s="23">
        <v>2274</v>
      </c>
      <c r="Y48" s="32">
        <f t="shared" si="12"/>
        <v>-0.6974494283201407</v>
      </c>
      <c r="Z48" s="32">
        <f t="shared" si="13"/>
        <v>0.8134785568413887</v>
      </c>
      <c r="AA48" s="34">
        <v>26</v>
      </c>
      <c r="AB48" s="34">
        <v>46</v>
      </c>
      <c r="AC48" s="23">
        <f t="shared" si="14"/>
        <v>0</v>
      </c>
      <c r="AD48" s="23">
        <f t="shared" si="15"/>
        <v>0</v>
      </c>
      <c r="AE48" s="23">
        <f t="shared" si="16"/>
        <v>0</v>
      </c>
      <c r="AF48" s="23">
        <f t="shared" si="17"/>
        <v>0</v>
      </c>
      <c r="AG48" s="23">
        <f>X48-'[2]Viec 12T-2016'!T49</f>
        <v>0</v>
      </c>
      <c r="AH48" s="23"/>
    </row>
    <row r="49" spans="1:34" s="11" customFormat="1" ht="19.5" customHeight="1">
      <c r="A49" s="12">
        <v>35</v>
      </c>
      <c r="B49" s="13" t="str">
        <f>'[1]Viec 08T-2017'!B49</f>
        <v>Lai Châu</v>
      </c>
      <c r="C49" s="10">
        <f>'[1]Viec 08T-2017'!C49</f>
        <v>1371</v>
      </c>
      <c r="D49" s="10">
        <v>230</v>
      </c>
      <c r="E49" s="10">
        <v>1141</v>
      </c>
      <c r="F49" s="10">
        <f>'[1]Viec 08T-2017'!F49</f>
        <v>20</v>
      </c>
      <c r="G49" s="10">
        <f>'[1]Viec 08T-2017'!G49</f>
        <v>0</v>
      </c>
      <c r="H49" s="10">
        <f>'[1]Viec 08T-2017'!H49</f>
        <v>1351</v>
      </c>
      <c r="I49" s="10">
        <f>'[1]Viec 08T-2017'!I49</f>
        <v>1172</v>
      </c>
      <c r="J49" s="10">
        <f>'[1]Viec 08T-2017'!J49</f>
        <v>1016</v>
      </c>
      <c r="K49" s="10">
        <f>'[1]Viec 08T-2017'!K49</f>
        <v>7</v>
      </c>
      <c r="L49" s="10">
        <f>'[1]Viec 08T-2017'!L49</f>
        <v>147</v>
      </c>
      <c r="M49" s="10">
        <f>'[1]Viec 08T-2017'!M49</f>
        <v>1</v>
      </c>
      <c r="N49" s="10">
        <f>'[1]Viec 08T-2017'!N49</f>
        <v>0</v>
      </c>
      <c r="O49" s="10">
        <f>'[1]Viec 08T-2017'!O49</f>
        <v>0</v>
      </c>
      <c r="P49" s="10">
        <f>'[1]Viec 08T-2017'!P49</f>
        <v>1</v>
      </c>
      <c r="Q49" s="10">
        <f>'[1]Viec 08T-2017'!Q49</f>
        <v>179</v>
      </c>
      <c r="R49" s="10">
        <f>L49+M49+N49+O49+P49+Q49</f>
        <v>328</v>
      </c>
      <c r="S49" s="24">
        <f>(J49+K49)/I49</f>
        <v>0.8728668941979523</v>
      </c>
      <c r="T49" s="31">
        <v>230</v>
      </c>
      <c r="U49" s="33">
        <f t="shared" si="10"/>
        <v>1141</v>
      </c>
      <c r="V49" s="33">
        <f t="shared" si="11"/>
        <v>0</v>
      </c>
      <c r="W49" s="22">
        <f t="shared" si="18"/>
        <v>149</v>
      </c>
      <c r="X49" s="23">
        <v>61</v>
      </c>
      <c r="Y49" s="32">
        <f t="shared" si="12"/>
        <v>1.4426229508196722</v>
      </c>
      <c r="Z49" s="32">
        <f t="shared" si="13"/>
        <v>0.8675055514433753</v>
      </c>
      <c r="AA49" s="34">
        <v>63</v>
      </c>
      <c r="AB49" s="34">
        <v>2</v>
      </c>
      <c r="AC49" s="23">
        <f t="shared" si="14"/>
        <v>0</v>
      </c>
      <c r="AD49" s="23">
        <f t="shared" si="15"/>
        <v>0</v>
      </c>
      <c r="AE49" s="23">
        <f t="shared" si="16"/>
        <v>0</v>
      </c>
      <c r="AF49" s="23">
        <f t="shared" si="17"/>
        <v>0</v>
      </c>
      <c r="AG49" s="23">
        <f>X49-'[2]Viec 12T-2016'!T50</f>
        <v>0</v>
      </c>
      <c r="AH49" s="23"/>
    </row>
    <row r="50" spans="1:34" s="11" customFormat="1" ht="19.5" customHeight="1">
      <c r="A50" s="14">
        <v>36</v>
      </c>
      <c r="B50" s="13" t="str">
        <f>'[1]Viec 08T-2017'!B52</f>
        <v>Lâm Đồng</v>
      </c>
      <c r="C50" s="10">
        <f>'[1]Viec 08T-2017'!C52</f>
        <v>11064</v>
      </c>
      <c r="D50" s="10">
        <v>5330</v>
      </c>
      <c r="E50" s="10">
        <v>5734</v>
      </c>
      <c r="F50" s="10">
        <f>'[1]Viec 08T-2017'!F52</f>
        <v>78</v>
      </c>
      <c r="G50" s="10">
        <f>'[1]Viec 08T-2017'!G52</f>
        <v>0</v>
      </c>
      <c r="H50" s="10">
        <f>'[1]Viec 08T-2017'!H52</f>
        <v>10986</v>
      </c>
      <c r="I50" s="10">
        <f>'[1]Viec 08T-2017'!I52</f>
        <v>8505</v>
      </c>
      <c r="J50" s="10">
        <f>'[1]Viec 08T-2017'!J52</f>
        <v>4442</v>
      </c>
      <c r="K50" s="10">
        <f>'[1]Viec 08T-2017'!K52</f>
        <v>206</v>
      </c>
      <c r="L50" s="10">
        <f>'[1]Viec 08T-2017'!L52</f>
        <v>3758</v>
      </c>
      <c r="M50" s="10">
        <f>'[1]Viec 08T-2017'!M52</f>
        <v>54</v>
      </c>
      <c r="N50" s="10">
        <f>'[1]Viec 08T-2017'!N52</f>
        <v>9</v>
      </c>
      <c r="O50" s="10">
        <f>'[1]Viec 08T-2017'!O52</f>
        <v>0</v>
      </c>
      <c r="P50" s="10">
        <f>'[1]Viec 08T-2017'!P52</f>
        <v>36</v>
      </c>
      <c r="Q50" s="10">
        <f>'[1]Viec 08T-2017'!Q52</f>
        <v>2481</v>
      </c>
      <c r="R50" s="10">
        <f>L50+M50+N50+O50+P50+Q50</f>
        <v>6338</v>
      </c>
      <c r="S50" s="24">
        <f>(J50+K50)/I50</f>
        <v>0.5465020576131687</v>
      </c>
      <c r="T50" s="31">
        <v>1513</v>
      </c>
      <c r="U50" s="33">
        <f t="shared" si="10"/>
        <v>9551</v>
      </c>
      <c r="V50" s="33">
        <f t="shared" si="11"/>
        <v>3817</v>
      </c>
      <c r="W50" s="22">
        <f t="shared" si="18"/>
        <v>3857</v>
      </c>
      <c r="X50" s="23">
        <v>531</v>
      </c>
      <c r="Y50" s="32">
        <f t="shared" si="12"/>
        <v>6.263653483992467</v>
      </c>
      <c r="Z50" s="32">
        <f t="shared" si="13"/>
        <v>0.7741671217913708</v>
      </c>
      <c r="AA50" s="34">
        <v>48</v>
      </c>
      <c r="AB50" s="34">
        <v>17</v>
      </c>
      <c r="AC50" s="23">
        <f t="shared" si="14"/>
        <v>0</v>
      </c>
      <c r="AD50" s="23">
        <f t="shared" si="15"/>
        <v>0</v>
      </c>
      <c r="AE50" s="23">
        <f t="shared" si="16"/>
        <v>0</v>
      </c>
      <c r="AF50" s="23">
        <f t="shared" si="17"/>
        <v>0</v>
      </c>
      <c r="AG50" s="23">
        <f>X50-'[2]Viec 12T-2016'!T51</f>
        <v>0</v>
      </c>
      <c r="AH50" s="23"/>
    </row>
    <row r="51" spans="1:34" s="11" customFormat="1" ht="19.5" customHeight="1">
      <c r="A51" s="12">
        <v>37</v>
      </c>
      <c r="B51" s="13" t="str">
        <f>'[1]Viec 08T-2017'!B50</f>
        <v>Lạng Sơn</v>
      </c>
      <c r="C51" s="10">
        <f>'[1]Viec 08T-2017'!C50</f>
        <v>4605</v>
      </c>
      <c r="D51" s="10">
        <v>1513</v>
      </c>
      <c r="E51" s="10">
        <v>3092</v>
      </c>
      <c r="F51" s="10">
        <f>'[1]Viec 08T-2017'!F50</f>
        <v>117</v>
      </c>
      <c r="G51" s="10">
        <f>'[1]Viec 08T-2017'!G50</f>
        <v>0</v>
      </c>
      <c r="H51" s="10">
        <f>'[1]Viec 08T-2017'!H50</f>
        <v>4488</v>
      </c>
      <c r="I51" s="10">
        <f>'[1]Viec 08T-2017'!I50</f>
        <v>3507</v>
      </c>
      <c r="J51" s="10">
        <f>'[1]Viec 08T-2017'!J50</f>
        <v>2528</v>
      </c>
      <c r="K51" s="10">
        <f>'[1]Viec 08T-2017'!K50</f>
        <v>36</v>
      </c>
      <c r="L51" s="10">
        <f>'[1]Viec 08T-2017'!L50</f>
        <v>928</v>
      </c>
      <c r="M51" s="10">
        <f>'[1]Viec 08T-2017'!M50</f>
        <v>3</v>
      </c>
      <c r="N51" s="10">
        <f>'[1]Viec 08T-2017'!N50</f>
        <v>8</v>
      </c>
      <c r="O51" s="10">
        <f>'[1]Viec 08T-2017'!O50</f>
        <v>0</v>
      </c>
      <c r="P51" s="10">
        <f>'[1]Viec 08T-2017'!P50</f>
        <v>4</v>
      </c>
      <c r="Q51" s="10">
        <f>'[1]Viec 08T-2017'!Q50</f>
        <v>981</v>
      </c>
      <c r="R51" s="10">
        <f>L51+M51+N51+O51+P51+Q51</f>
        <v>1924</v>
      </c>
      <c r="S51" s="24">
        <f>(J51+K51)/I51</f>
        <v>0.7311092101511263</v>
      </c>
      <c r="T51" s="31">
        <v>1213</v>
      </c>
      <c r="U51" s="33">
        <f t="shared" si="10"/>
        <v>3392</v>
      </c>
      <c r="V51" s="33">
        <f t="shared" si="11"/>
        <v>300</v>
      </c>
      <c r="W51" s="22">
        <f t="shared" si="18"/>
        <v>943</v>
      </c>
      <c r="X51" s="23">
        <v>317</v>
      </c>
      <c r="Y51" s="32">
        <f t="shared" si="12"/>
        <v>1.974763406940063</v>
      </c>
      <c r="Z51" s="32">
        <f t="shared" si="13"/>
        <v>0.7814171122994652</v>
      </c>
      <c r="AA51" s="34">
        <v>52</v>
      </c>
      <c r="AB51" s="34">
        <v>4</v>
      </c>
      <c r="AC51" s="23">
        <f t="shared" si="14"/>
        <v>0</v>
      </c>
      <c r="AD51" s="23">
        <f t="shared" si="15"/>
        <v>0</v>
      </c>
      <c r="AE51" s="23">
        <f t="shared" si="16"/>
        <v>0</v>
      </c>
      <c r="AF51" s="23">
        <f t="shared" si="17"/>
        <v>0</v>
      </c>
      <c r="AG51" s="23">
        <f>X51-'[2]Viec 12T-2016'!T52</f>
        <v>0</v>
      </c>
      <c r="AH51" s="23"/>
    </row>
    <row r="52" spans="1:34" s="11" customFormat="1" ht="19.5" customHeight="1">
      <c r="A52" s="14">
        <v>38</v>
      </c>
      <c r="B52" s="13" t="str">
        <f>'[1]Viec 08T-2017'!B51</f>
        <v>Lào Cai</v>
      </c>
      <c r="C52" s="10">
        <f>'[1]Viec 08T-2017'!C51</f>
        <v>3698</v>
      </c>
      <c r="D52" s="10">
        <v>1213</v>
      </c>
      <c r="E52" s="10">
        <v>2485</v>
      </c>
      <c r="F52" s="10">
        <f>'[1]Viec 08T-2017'!F51</f>
        <v>10</v>
      </c>
      <c r="G52" s="10">
        <f>'[1]Viec 08T-2017'!G51</f>
        <v>5</v>
      </c>
      <c r="H52" s="10">
        <f>'[1]Viec 08T-2017'!H51</f>
        <v>3688</v>
      </c>
      <c r="I52" s="10">
        <f>'[1]Viec 08T-2017'!I51</f>
        <v>2867</v>
      </c>
      <c r="J52" s="10">
        <f>'[1]Viec 08T-2017'!J51</f>
        <v>2317</v>
      </c>
      <c r="K52" s="10">
        <f>'[1]Viec 08T-2017'!K51</f>
        <v>57</v>
      </c>
      <c r="L52" s="10">
        <f>'[1]Viec 08T-2017'!L51</f>
        <v>486</v>
      </c>
      <c r="M52" s="10">
        <f>'[1]Viec 08T-2017'!M51</f>
        <v>5</v>
      </c>
      <c r="N52" s="10">
        <f>'[1]Viec 08T-2017'!N51</f>
        <v>0</v>
      </c>
      <c r="O52" s="10">
        <f>'[1]Viec 08T-2017'!O51</f>
        <v>0</v>
      </c>
      <c r="P52" s="10">
        <f>'[1]Viec 08T-2017'!P51</f>
        <v>2</v>
      </c>
      <c r="Q52" s="10">
        <f>'[1]Viec 08T-2017'!Q51</f>
        <v>821</v>
      </c>
      <c r="R52" s="10">
        <f>L52+M52+N52+O52+P52+Q52</f>
        <v>1314</v>
      </c>
      <c r="S52" s="24">
        <f>(J52+K52)/I52</f>
        <v>0.8280432507847925</v>
      </c>
      <c r="T52" s="31">
        <v>5330</v>
      </c>
      <c r="U52" s="33">
        <f t="shared" si="10"/>
        <v>-1632</v>
      </c>
      <c r="V52" s="33">
        <f t="shared" si="11"/>
        <v>-4117</v>
      </c>
      <c r="W52" s="22">
        <f t="shared" si="18"/>
        <v>493</v>
      </c>
      <c r="X52" s="23">
        <v>2838</v>
      </c>
      <c r="Y52" s="32">
        <f t="shared" si="12"/>
        <v>-0.8262861169837914</v>
      </c>
      <c r="Z52" s="32">
        <f t="shared" si="13"/>
        <v>0.7773861171366594</v>
      </c>
      <c r="AA52" s="34">
        <v>24</v>
      </c>
      <c r="AB52" s="34">
        <v>51</v>
      </c>
      <c r="AC52" s="23">
        <f t="shared" si="14"/>
        <v>0</v>
      </c>
      <c r="AD52" s="23">
        <f t="shared" si="15"/>
        <v>0</v>
      </c>
      <c r="AE52" s="23">
        <f t="shared" si="16"/>
        <v>0</v>
      </c>
      <c r="AF52" s="23">
        <f t="shared" si="17"/>
        <v>0</v>
      </c>
      <c r="AG52" s="23">
        <f>X52-'[2]Viec 12T-2016'!T53</f>
        <v>0</v>
      </c>
      <c r="AH52" s="23"/>
    </row>
    <row r="53" spans="1:34" s="11" customFormat="1" ht="19.5" customHeight="1">
      <c r="A53" s="12">
        <v>39</v>
      </c>
      <c r="B53" s="13" t="str">
        <f>'[1]Viec 08T-2017'!B53</f>
        <v>Long An</v>
      </c>
      <c r="C53" s="10">
        <f>'[1]Viec 08T-2017'!C53</f>
        <v>24410</v>
      </c>
      <c r="D53" s="10">
        <v>13048</v>
      </c>
      <c r="E53" s="10">
        <v>11362</v>
      </c>
      <c r="F53" s="10">
        <f>'[1]Viec 08T-2017'!F53</f>
        <v>139</v>
      </c>
      <c r="G53" s="10">
        <f>'[1]Viec 08T-2017'!G53</f>
        <v>50</v>
      </c>
      <c r="H53" s="10">
        <f>'[1]Viec 08T-2017'!H53</f>
        <v>24271</v>
      </c>
      <c r="I53" s="10">
        <f>'[1]Viec 08T-2017'!I53</f>
        <v>18935</v>
      </c>
      <c r="J53" s="10">
        <f>'[1]Viec 08T-2017'!J53</f>
        <v>8265</v>
      </c>
      <c r="K53" s="10">
        <f>'[1]Viec 08T-2017'!K53</f>
        <v>265</v>
      </c>
      <c r="L53" s="10">
        <f>'[1]Viec 08T-2017'!L53</f>
        <v>10060</v>
      </c>
      <c r="M53" s="10">
        <f>'[1]Viec 08T-2017'!M53</f>
        <v>290</v>
      </c>
      <c r="N53" s="10">
        <f>'[1]Viec 08T-2017'!N53</f>
        <v>16</v>
      </c>
      <c r="O53" s="10">
        <f>'[1]Viec 08T-2017'!O53</f>
        <v>0</v>
      </c>
      <c r="P53" s="10">
        <f>'[1]Viec 08T-2017'!P53</f>
        <v>39</v>
      </c>
      <c r="Q53" s="10">
        <f>'[1]Viec 08T-2017'!Q53</f>
        <v>5336</v>
      </c>
      <c r="R53" s="10">
        <f>L53+M53+N53+O53+P53+Q53</f>
        <v>15741</v>
      </c>
      <c r="S53" s="24">
        <f>(J53+K53)/I53</f>
        <v>0.45048851333509377</v>
      </c>
      <c r="T53" s="31">
        <v>13048</v>
      </c>
      <c r="U53" s="33">
        <f t="shared" si="10"/>
        <v>11362</v>
      </c>
      <c r="V53" s="33">
        <f t="shared" si="11"/>
        <v>0</v>
      </c>
      <c r="W53" s="22">
        <f t="shared" si="18"/>
        <v>10405</v>
      </c>
      <c r="X53" s="23">
        <v>6312</v>
      </c>
      <c r="Y53" s="32">
        <f t="shared" si="12"/>
        <v>0.648447401774398</v>
      </c>
      <c r="Z53" s="32">
        <f t="shared" si="13"/>
        <v>0.7801491491903918</v>
      </c>
      <c r="AA53" s="34">
        <v>4</v>
      </c>
      <c r="AB53" s="34">
        <v>63</v>
      </c>
      <c r="AC53" s="23">
        <f t="shared" si="14"/>
        <v>0</v>
      </c>
      <c r="AD53" s="23">
        <f t="shared" si="15"/>
        <v>0</v>
      </c>
      <c r="AE53" s="23">
        <f t="shared" si="16"/>
        <v>0</v>
      </c>
      <c r="AF53" s="23">
        <f t="shared" si="17"/>
        <v>0</v>
      </c>
      <c r="AG53" s="23">
        <f>X53-'[2]Viec 12T-2016'!T54</f>
        <v>0</v>
      </c>
      <c r="AH53" s="23"/>
    </row>
    <row r="54" spans="1:34" s="11" customFormat="1" ht="19.5" customHeight="1">
      <c r="A54" s="14">
        <v>40</v>
      </c>
      <c r="B54" s="13" t="str">
        <f>'[1]Viec 08T-2017'!B54</f>
        <v>Nam Định</v>
      </c>
      <c r="C54" s="10">
        <f>'[1]Viec 08T-2017'!C54</f>
        <v>5546</v>
      </c>
      <c r="D54" s="10">
        <v>2141</v>
      </c>
      <c r="E54" s="10">
        <v>3405</v>
      </c>
      <c r="F54" s="10">
        <f>'[1]Viec 08T-2017'!F54</f>
        <v>89</v>
      </c>
      <c r="G54" s="10">
        <f>'[1]Viec 08T-2017'!G54</f>
        <v>0</v>
      </c>
      <c r="H54" s="10">
        <f>'[1]Viec 08T-2017'!H54</f>
        <v>5457</v>
      </c>
      <c r="I54" s="10">
        <f>'[1]Viec 08T-2017'!I54</f>
        <v>3886</v>
      </c>
      <c r="J54" s="10">
        <f>'[1]Viec 08T-2017'!J54</f>
        <v>2809</v>
      </c>
      <c r="K54" s="10">
        <f>'[1]Viec 08T-2017'!K54</f>
        <v>110</v>
      </c>
      <c r="L54" s="10">
        <f>'[1]Viec 08T-2017'!L54</f>
        <v>924</v>
      </c>
      <c r="M54" s="10">
        <f>'[1]Viec 08T-2017'!M54</f>
        <v>12</v>
      </c>
      <c r="N54" s="10">
        <f>'[1]Viec 08T-2017'!N54</f>
        <v>4</v>
      </c>
      <c r="O54" s="10">
        <f>'[1]Viec 08T-2017'!O54</f>
        <v>0</v>
      </c>
      <c r="P54" s="10">
        <f>'[1]Viec 08T-2017'!P54</f>
        <v>27</v>
      </c>
      <c r="Q54" s="10">
        <f>'[1]Viec 08T-2017'!Q54</f>
        <v>1571</v>
      </c>
      <c r="R54" s="10">
        <f>L54+M54+N54+O54+P54+Q54</f>
        <v>2538</v>
      </c>
      <c r="S54" s="24">
        <f>(J54+K54)/I54</f>
        <v>0.7511580030880083</v>
      </c>
      <c r="T54" s="31">
        <v>2141</v>
      </c>
      <c r="U54" s="33">
        <f t="shared" si="10"/>
        <v>3405</v>
      </c>
      <c r="V54" s="33">
        <f t="shared" si="11"/>
        <v>0</v>
      </c>
      <c r="W54" s="22">
        <f t="shared" si="18"/>
        <v>967</v>
      </c>
      <c r="X54" s="23">
        <v>567</v>
      </c>
      <c r="Y54" s="32">
        <f t="shared" si="12"/>
        <v>0.7054673721340388</v>
      </c>
      <c r="Z54" s="32">
        <f t="shared" si="13"/>
        <v>0.7121128825361921</v>
      </c>
      <c r="AA54" s="34">
        <v>42</v>
      </c>
      <c r="AB54" s="34">
        <v>14</v>
      </c>
      <c r="AC54" s="23">
        <f t="shared" si="14"/>
        <v>0</v>
      </c>
      <c r="AD54" s="23">
        <f t="shared" si="15"/>
        <v>0</v>
      </c>
      <c r="AE54" s="23">
        <f t="shared" si="16"/>
        <v>0</v>
      </c>
      <c r="AF54" s="23">
        <f t="shared" si="17"/>
        <v>0</v>
      </c>
      <c r="AG54" s="23">
        <f>X54-'[2]Viec 12T-2016'!T55</f>
        <v>0</v>
      </c>
      <c r="AH54" s="23"/>
    </row>
    <row r="55" spans="1:34" s="11" customFormat="1" ht="19.5" customHeight="1">
      <c r="A55" s="12">
        <v>41</v>
      </c>
      <c r="B55" s="13" t="str">
        <f>'[1]Viec 08T-2017'!B57</f>
        <v>Nghệ An</v>
      </c>
      <c r="C55" s="10">
        <f>'[1]Viec 08T-2017'!C57</f>
        <v>12909</v>
      </c>
      <c r="D55" s="10">
        <v>3866</v>
      </c>
      <c r="E55" s="10">
        <v>9043</v>
      </c>
      <c r="F55" s="10">
        <f>'[1]Viec 08T-2017'!F57</f>
        <v>73</v>
      </c>
      <c r="G55" s="10">
        <f>'[1]Viec 08T-2017'!G57</f>
        <v>0</v>
      </c>
      <c r="H55" s="10">
        <f>'[1]Viec 08T-2017'!H57</f>
        <v>12836</v>
      </c>
      <c r="I55" s="10">
        <f>'[1]Viec 08T-2017'!I57</f>
        <v>10575</v>
      </c>
      <c r="J55" s="10">
        <f>'[1]Viec 08T-2017'!J57</f>
        <v>7463</v>
      </c>
      <c r="K55" s="10">
        <f>'[1]Viec 08T-2017'!K57</f>
        <v>156</v>
      </c>
      <c r="L55" s="10">
        <f>'[1]Viec 08T-2017'!L57</f>
        <v>2898</v>
      </c>
      <c r="M55" s="10">
        <f>'[1]Viec 08T-2017'!M57</f>
        <v>25</v>
      </c>
      <c r="N55" s="10">
        <f>'[1]Viec 08T-2017'!N57</f>
        <v>6</v>
      </c>
      <c r="O55" s="10">
        <f>'[1]Viec 08T-2017'!O57</f>
        <v>2</v>
      </c>
      <c r="P55" s="10">
        <f>'[1]Viec 08T-2017'!P57</f>
        <v>25</v>
      </c>
      <c r="Q55" s="10">
        <f>'[1]Viec 08T-2017'!Q57</f>
        <v>2261</v>
      </c>
      <c r="R55" s="10">
        <f>L55+M55+N55+O55+P55+Q55</f>
        <v>5217</v>
      </c>
      <c r="S55" s="24">
        <f>(J55+K55)/I55</f>
        <v>0.7204728132387707</v>
      </c>
      <c r="T55" s="31">
        <v>2120</v>
      </c>
      <c r="U55" s="33">
        <f t="shared" si="10"/>
        <v>10789</v>
      </c>
      <c r="V55" s="33">
        <f t="shared" si="11"/>
        <v>1746</v>
      </c>
      <c r="W55" s="22">
        <f t="shared" si="18"/>
        <v>2956</v>
      </c>
      <c r="X55" s="23">
        <v>1277</v>
      </c>
      <c r="Y55" s="32">
        <f t="shared" si="12"/>
        <v>1.3148003132341426</v>
      </c>
      <c r="Z55" s="32">
        <f t="shared" si="13"/>
        <v>0.8238547834216267</v>
      </c>
      <c r="AA55" s="34">
        <v>49</v>
      </c>
      <c r="AB55" s="34">
        <v>33</v>
      </c>
      <c r="AC55" s="23">
        <f t="shared" si="14"/>
        <v>0</v>
      </c>
      <c r="AD55" s="23">
        <f t="shared" si="15"/>
        <v>0</v>
      </c>
      <c r="AE55" s="23">
        <f t="shared" si="16"/>
        <v>0</v>
      </c>
      <c r="AF55" s="23">
        <f t="shared" si="17"/>
        <v>0</v>
      </c>
      <c r="AG55" s="23">
        <f>X55-'[2]Viec 12T-2016'!T56</f>
        <v>0</v>
      </c>
      <c r="AH55" s="23"/>
    </row>
    <row r="56" spans="1:34" s="11" customFormat="1" ht="19.5" customHeight="1">
      <c r="A56" s="14">
        <v>42</v>
      </c>
      <c r="B56" s="13" t="str">
        <f>'[1]Viec 08T-2017'!B55</f>
        <v>Ninh Bình</v>
      </c>
      <c r="C56" s="10">
        <f>'[1]Viec 08T-2017'!C55</f>
        <v>4488</v>
      </c>
      <c r="D56" s="10">
        <v>2120</v>
      </c>
      <c r="E56" s="10">
        <v>2368</v>
      </c>
      <c r="F56" s="10">
        <f>'[1]Viec 08T-2017'!F55</f>
        <v>53</v>
      </c>
      <c r="G56" s="10">
        <f>'[1]Viec 08T-2017'!G55</f>
        <v>4</v>
      </c>
      <c r="H56" s="10">
        <f>'[1]Viec 08T-2017'!H55</f>
        <v>4435</v>
      </c>
      <c r="I56" s="10">
        <f>'[1]Viec 08T-2017'!I55</f>
        <v>3633</v>
      </c>
      <c r="J56" s="10">
        <f>'[1]Viec 08T-2017'!J55</f>
        <v>2090</v>
      </c>
      <c r="K56" s="10">
        <f>'[1]Viec 08T-2017'!K55</f>
        <v>114</v>
      </c>
      <c r="L56" s="10">
        <f>'[1]Viec 08T-2017'!L55</f>
        <v>1424</v>
      </c>
      <c r="M56" s="10">
        <f>'[1]Viec 08T-2017'!M55</f>
        <v>3</v>
      </c>
      <c r="N56" s="10">
        <f>'[1]Viec 08T-2017'!N55</f>
        <v>0</v>
      </c>
      <c r="O56" s="10">
        <f>'[1]Viec 08T-2017'!O55</f>
        <v>0</v>
      </c>
      <c r="P56" s="10">
        <f>'[1]Viec 08T-2017'!P55</f>
        <v>2</v>
      </c>
      <c r="Q56" s="10">
        <f>'[1]Viec 08T-2017'!Q55</f>
        <v>802</v>
      </c>
      <c r="R56" s="10">
        <f>L56+M56+N56+O56+P56+Q56</f>
        <v>2231</v>
      </c>
      <c r="S56" s="24">
        <f>(J56+K56)/I56</f>
        <v>0.6066611615744564</v>
      </c>
      <c r="T56" s="31">
        <v>1471</v>
      </c>
      <c r="U56" s="33">
        <f t="shared" si="10"/>
        <v>3017</v>
      </c>
      <c r="V56" s="33">
        <f t="shared" si="11"/>
        <v>649</v>
      </c>
      <c r="W56" s="22">
        <f t="shared" si="18"/>
        <v>1429</v>
      </c>
      <c r="X56" s="23">
        <v>860</v>
      </c>
      <c r="Y56" s="32">
        <f t="shared" si="12"/>
        <v>0.6616279069767442</v>
      </c>
      <c r="Z56" s="32">
        <f t="shared" si="13"/>
        <v>0.8191657271702367</v>
      </c>
      <c r="AA56" s="34">
        <v>51</v>
      </c>
      <c r="AB56" s="34">
        <v>34</v>
      </c>
      <c r="AC56" s="23">
        <f t="shared" si="14"/>
        <v>0</v>
      </c>
      <c r="AD56" s="23">
        <f t="shared" si="15"/>
        <v>0</v>
      </c>
      <c r="AE56" s="23">
        <f t="shared" si="16"/>
        <v>0</v>
      </c>
      <c r="AF56" s="23">
        <f t="shared" si="17"/>
        <v>0</v>
      </c>
      <c r="AG56" s="23">
        <f>X56-'[2]Viec 12T-2016'!T57</f>
        <v>0</v>
      </c>
      <c r="AH56" s="23"/>
    </row>
    <row r="57" spans="1:34" s="11" customFormat="1" ht="19.5" customHeight="1">
      <c r="A57" s="12">
        <v>43</v>
      </c>
      <c r="B57" s="13" t="str">
        <f>'[1]Viec 08T-2017'!B56</f>
        <v>Ninh Thuận</v>
      </c>
      <c r="C57" s="10">
        <f>'[1]Viec 08T-2017'!C56</f>
        <v>4132</v>
      </c>
      <c r="D57" s="10">
        <v>1471</v>
      </c>
      <c r="E57" s="10">
        <v>2661</v>
      </c>
      <c r="F57" s="10">
        <f>'[1]Viec 08T-2017'!F56</f>
        <v>23</v>
      </c>
      <c r="G57" s="10">
        <f>'[1]Viec 08T-2017'!G56</f>
        <v>0</v>
      </c>
      <c r="H57" s="10">
        <f>'[1]Viec 08T-2017'!H56</f>
        <v>4109</v>
      </c>
      <c r="I57" s="10">
        <f>'[1]Viec 08T-2017'!I56</f>
        <v>3507</v>
      </c>
      <c r="J57" s="10">
        <f>'[1]Viec 08T-2017'!J56</f>
        <v>2089</v>
      </c>
      <c r="K57" s="10">
        <f>'[1]Viec 08T-2017'!K56</f>
        <v>35</v>
      </c>
      <c r="L57" s="10">
        <f>'[1]Viec 08T-2017'!L56</f>
        <v>1342</v>
      </c>
      <c r="M57" s="10">
        <f>'[1]Viec 08T-2017'!M56</f>
        <v>36</v>
      </c>
      <c r="N57" s="10">
        <f>'[1]Viec 08T-2017'!N56</f>
        <v>0</v>
      </c>
      <c r="O57" s="10">
        <f>'[1]Viec 08T-2017'!O56</f>
        <v>0</v>
      </c>
      <c r="P57" s="10">
        <f>'[1]Viec 08T-2017'!P56</f>
        <v>5</v>
      </c>
      <c r="Q57" s="10">
        <f>'[1]Viec 08T-2017'!Q56</f>
        <v>602</v>
      </c>
      <c r="R57" s="10">
        <f>L57+M57+N57+O57+P57+Q57</f>
        <v>1985</v>
      </c>
      <c r="S57" s="24">
        <f>(J57+K57)/I57</f>
        <v>0.6056458511548332</v>
      </c>
      <c r="T57" s="31">
        <v>3866</v>
      </c>
      <c r="U57" s="33">
        <f t="shared" si="10"/>
        <v>266</v>
      </c>
      <c r="V57" s="33">
        <f t="shared" si="11"/>
        <v>-2395</v>
      </c>
      <c r="W57" s="22">
        <f t="shared" si="18"/>
        <v>1383</v>
      </c>
      <c r="X57" s="23">
        <v>1665</v>
      </c>
      <c r="Y57" s="32">
        <f t="shared" si="12"/>
        <v>-0.16936936936936936</v>
      </c>
      <c r="Z57" s="32">
        <f t="shared" si="13"/>
        <v>0.8534923339011925</v>
      </c>
      <c r="AA57" s="34">
        <v>18</v>
      </c>
      <c r="AB57" s="34">
        <v>19</v>
      </c>
      <c r="AC57" s="23">
        <f t="shared" si="14"/>
        <v>0</v>
      </c>
      <c r="AD57" s="23">
        <f t="shared" si="15"/>
        <v>0</v>
      </c>
      <c r="AE57" s="23">
        <f t="shared" si="16"/>
        <v>0</v>
      </c>
      <c r="AF57" s="23">
        <f t="shared" si="17"/>
        <v>0</v>
      </c>
      <c r="AG57" s="23">
        <f>X57-'[2]Viec 12T-2016'!T58</f>
        <v>0</v>
      </c>
      <c r="AH57" s="23"/>
    </row>
    <row r="58" spans="1:34" s="11" customFormat="1" ht="19.5" customHeight="1">
      <c r="A58" s="14">
        <v>44</v>
      </c>
      <c r="B58" s="13" t="str">
        <f>'[1]Viec 08T-2017'!B58</f>
        <v>Phú Thọ</v>
      </c>
      <c r="C58" s="10">
        <f>'[1]Viec 08T-2017'!C58</f>
        <v>8984</v>
      </c>
      <c r="D58" s="10">
        <v>3065</v>
      </c>
      <c r="E58" s="10">
        <v>5919</v>
      </c>
      <c r="F58" s="10">
        <f>'[1]Viec 08T-2017'!F58</f>
        <v>141</v>
      </c>
      <c r="G58" s="10">
        <f>'[1]Viec 08T-2017'!G58</f>
        <v>4</v>
      </c>
      <c r="H58" s="10">
        <f>'[1]Viec 08T-2017'!H58</f>
        <v>8843</v>
      </c>
      <c r="I58" s="10">
        <f>'[1]Viec 08T-2017'!I58</f>
        <v>7279</v>
      </c>
      <c r="J58" s="10">
        <f>'[1]Viec 08T-2017'!J58</f>
        <v>5250</v>
      </c>
      <c r="K58" s="10">
        <f>'[1]Viec 08T-2017'!K58</f>
        <v>287</v>
      </c>
      <c r="L58" s="10">
        <f>'[1]Viec 08T-2017'!L58</f>
        <v>1683</v>
      </c>
      <c r="M58" s="10">
        <f>'[1]Viec 08T-2017'!M58</f>
        <v>48</v>
      </c>
      <c r="N58" s="10">
        <f>'[1]Viec 08T-2017'!N58</f>
        <v>7</v>
      </c>
      <c r="O58" s="10">
        <f>'[1]Viec 08T-2017'!O58</f>
        <v>0</v>
      </c>
      <c r="P58" s="10">
        <f>'[1]Viec 08T-2017'!P58</f>
        <v>4</v>
      </c>
      <c r="Q58" s="10">
        <f>'[1]Viec 08T-2017'!Q58</f>
        <v>1564</v>
      </c>
      <c r="R58" s="10">
        <f>L58+M58+N58+O58+P58+Q58</f>
        <v>3306</v>
      </c>
      <c r="S58" s="24">
        <f>(J58+K58)/I58</f>
        <v>0.7606814122819069</v>
      </c>
      <c r="T58" s="31">
        <v>3065</v>
      </c>
      <c r="U58" s="33">
        <f t="shared" si="10"/>
        <v>5919</v>
      </c>
      <c r="V58" s="33">
        <f t="shared" si="11"/>
        <v>0</v>
      </c>
      <c r="W58" s="22">
        <f t="shared" si="18"/>
        <v>1742</v>
      </c>
      <c r="X58" s="23">
        <v>1550</v>
      </c>
      <c r="Y58" s="32">
        <f t="shared" si="12"/>
        <v>0.12387096774193548</v>
      </c>
      <c r="Z58" s="32">
        <f t="shared" si="13"/>
        <v>0.8231369444758566</v>
      </c>
      <c r="AA58" s="34">
        <v>31</v>
      </c>
      <c r="AB58" s="34">
        <v>12</v>
      </c>
      <c r="AC58" s="23">
        <f t="shared" si="14"/>
        <v>0</v>
      </c>
      <c r="AD58" s="23">
        <f t="shared" si="15"/>
        <v>0</v>
      </c>
      <c r="AE58" s="23">
        <f t="shared" si="16"/>
        <v>0</v>
      </c>
      <c r="AF58" s="23">
        <f t="shared" si="17"/>
        <v>0</v>
      </c>
      <c r="AG58" s="23">
        <f>X58-'[2]Viec 12T-2016'!T59</f>
        <v>0</v>
      </c>
      <c r="AH58" s="23"/>
    </row>
    <row r="59" spans="1:34" s="11" customFormat="1" ht="19.5" customHeight="1">
      <c r="A59" s="12">
        <v>45</v>
      </c>
      <c r="B59" s="13" t="str">
        <f>'[1]Viec 08T-2017'!B59</f>
        <v>Phú Yên</v>
      </c>
      <c r="C59" s="10">
        <f>'[1]Viec 08T-2017'!C59</f>
        <v>5869</v>
      </c>
      <c r="D59" s="10">
        <v>2552</v>
      </c>
      <c r="E59" s="10">
        <v>3317</v>
      </c>
      <c r="F59" s="10">
        <f>'[1]Viec 08T-2017'!F59</f>
        <v>52</v>
      </c>
      <c r="G59" s="10">
        <f>'[1]Viec 08T-2017'!G59</f>
        <v>0</v>
      </c>
      <c r="H59" s="10">
        <f>'[1]Viec 08T-2017'!H59</f>
        <v>5817</v>
      </c>
      <c r="I59" s="10">
        <f>'[1]Viec 08T-2017'!I59</f>
        <v>4513</v>
      </c>
      <c r="J59" s="10">
        <f>'[1]Viec 08T-2017'!J59</f>
        <v>2378</v>
      </c>
      <c r="K59" s="10">
        <f>'[1]Viec 08T-2017'!K59</f>
        <v>131</v>
      </c>
      <c r="L59" s="10">
        <f>'[1]Viec 08T-2017'!L59</f>
        <v>1932</v>
      </c>
      <c r="M59" s="10">
        <f>'[1]Viec 08T-2017'!M59</f>
        <v>54</v>
      </c>
      <c r="N59" s="10">
        <f>'[1]Viec 08T-2017'!N59</f>
        <v>1</v>
      </c>
      <c r="O59" s="10">
        <f>'[1]Viec 08T-2017'!O59</f>
        <v>0</v>
      </c>
      <c r="P59" s="10">
        <f>'[1]Viec 08T-2017'!P59</f>
        <v>17</v>
      </c>
      <c r="Q59" s="10">
        <f>'[1]Viec 08T-2017'!Q59</f>
        <v>1304</v>
      </c>
      <c r="R59" s="10">
        <f>L59+M59+N59+O59+P59+Q59</f>
        <v>3308</v>
      </c>
      <c r="S59" s="24">
        <f>(J59+K59)/I59</f>
        <v>0.555949479282074</v>
      </c>
      <c r="T59" s="31">
        <v>2552</v>
      </c>
      <c r="U59" s="33">
        <f t="shared" si="10"/>
        <v>3317</v>
      </c>
      <c r="V59" s="33">
        <f t="shared" si="11"/>
        <v>0</v>
      </c>
      <c r="W59" s="22">
        <f t="shared" si="18"/>
        <v>2004</v>
      </c>
      <c r="X59" s="23">
        <v>1309</v>
      </c>
      <c r="Y59" s="32">
        <f t="shared" si="12"/>
        <v>0.5309396485867074</v>
      </c>
      <c r="Z59" s="32">
        <f t="shared" si="13"/>
        <v>0.7758294653601513</v>
      </c>
      <c r="AA59" s="34">
        <v>39</v>
      </c>
      <c r="AB59" s="34">
        <v>47</v>
      </c>
      <c r="AC59" s="23">
        <f t="shared" si="14"/>
        <v>0</v>
      </c>
      <c r="AD59" s="23">
        <f t="shared" si="15"/>
        <v>0</v>
      </c>
      <c r="AE59" s="23">
        <f t="shared" si="16"/>
        <v>0</v>
      </c>
      <c r="AF59" s="23">
        <f t="shared" si="17"/>
        <v>0</v>
      </c>
      <c r="AG59" s="23">
        <f>X59-'[2]Viec 12T-2016'!T60</f>
        <v>0</v>
      </c>
      <c r="AH59" s="23"/>
    </row>
    <row r="60" spans="1:34" s="11" customFormat="1" ht="19.5" customHeight="1">
      <c r="A60" s="14">
        <v>46</v>
      </c>
      <c r="B60" s="13" t="str">
        <f>'[1]Viec 08T-2017'!B60</f>
        <v>Quảng Bình</v>
      </c>
      <c r="C60" s="10">
        <f>'[1]Viec 08T-2017'!C60</f>
        <v>3018</v>
      </c>
      <c r="D60" s="10">
        <v>785</v>
      </c>
      <c r="E60" s="10">
        <v>2233</v>
      </c>
      <c r="F60" s="10">
        <f>'[1]Viec 08T-2017'!F60</f>
        <v>19</v>
      </c>
      <c r="G60" s="10">
        <f>'[1]Viec 08T-2017'!G60</f>
        <v>0</v>
      </c>
      <c r="H60" s="10">
        <f>'[1]Viec 08T-2017'!H60</f>
        <v>2999</v>
      </c>
      <c r="I60" s="10">
        <f>'[1]Viec 08T-2017'!I60</f>
        <v>2522</v>
      </c>
      <c r="J60" s="10">
        <f>'[1]Viec 08T-2017'!J60</f>
        <v>1846</v>
      </c>
      <c r="K60" s="10">
        <f>'[1]Viec 08T-2017'!K60</f>
        <v>35</v>
      </c>
      <c r="L60" s="10">
        <f>'[1]Viec 08T-2017'!L60</f>
        <v>627</v>
      </c>
      <c r="M60" s="10">
        <f>'[1]Viec 08T-2017'!M60</f>
        <v>3</v>
      </c>
      <c r="N60" s="10">
        <f>'[1]Viec 08T-2017'!N60</f>
        <v>2</v>
      </c>
      <c r="O60" s="10">
        <f>'[1]Viec 08T-2017'!O60</f>
        <v>0</v>
      </c>
      <c r="P60" s="10">
        <f>'[1]Viec 08T-2017'!P60</f>
        <v>9</v>
      </c>
      <c r="Q60" s="10">
        <f>'[1]Viec 08T-2017'!Q60</f>
        <v>477</v>
      </c>
      <c r="R60" s="10">
        <f>L60+M60+N60+O60+P60+Q60</f>
        <v>1118</v>
      </c>
      <c r="S60" s="24">
        <f>(J60+K60)/I60</f>
        <v>0.7458366375892149</v>
      </c>
      <c r="T60" s="31">
        <v>785</v>
      </c>
      <c r="U60" s="33">
        <f t="shared" si="10"/>
        <v>2233</v>
      </c>
      <c r="V60" s="33">
        <f t="shared" si="11"/>
        <v>0</v>
      </c>
      <c r="W60" s="22">
        <f t="shared" si="18"/>
        <v>641</v>
      </c>
      <c r="X60" s="23">
        <v>305</v>
      </c>
      <c r="Y60" s="32">
        <f t="shared" si="12"/>
        <v>1.1016393442622952</v>
      </c>
      <c r="Z60" s="32">
        <f t="shared" si="13"/>
        <v>0.8409469823274425</v>
      </c>
      <c r="AA60" s="34">
        <v>55</v>
      </c>
      <c r="AB60" s="34">
        <v>15</v>
      </c>
      <c r="AC60" s="23">
        <f t="shared" si="14"/>
        <v>0</v>
      </c>
      <c r="AD60" s="23">
        <f t="shared" si="15"/>
        <v>0</v>
      </c>
      <c r="AE60" s="23">
        <f t="shared" si="16"/>
        <v>0</v>
      </c>
      <c r="AF60" s="23">
        <f t="shared" si="17"/>
        <v>0</v>
      </c>
      <c r="AG60" s="23">
        <f>X60-'[2]Viec 12T-2016'!T61</f>
        <v>0</v>
      </c>
      <c r="AH60" s="23"/>
    </row>
    <row r="61" spans="1:34" s="11" customFormat="1" ht="19.5" customHeight="1">
      <c r="A61" s="12">
        <v>47</v>
      </c>
      <c r="B61" s="13" t="str">
        <f>'[1]Viec 08T-2017'!B61</f>
        <v>Quảng Nam</v>
      </c>
      <c r="C61" s="10">
        <f>'[1]Viec 08T-2017'!C61</f>
        <v>7942</v>
      </c>
      <c r="D61" s="10">
        <v>2356</v>
      </c>
      <c r="E61" s="10">
        <v>5586</v>
      </c>
      <c r="F61" s="10">
        <f>'[1]Viec 08T-2017'!F61</f>
        <v>76</v>
      </c>
      <c r="G61" s="10">
        <f>'[1]Viec 08T-2017'!G61</f>
        <v>22</v>
      </c>
      <c r="H61" s="10">
        <f>'[1]Viec 08T-2017'!H61</f>
        <v>7866</v>
      </c>
      <c r="I61" s="10">
        <f>'[1]Viec 08T-2017'!I61</f>
        <v>6531</v>
      </c>
      <c r="J61" s="10">
        <f>'[1]Viec 08T-2017'!J61</f>
        <v>4534</v>
      </c>
      <c r="K61" s="10">
        <f>'[1]Viec 08T-2017'!K61</f>
        <v>47</v>
      </c>
      <c r="L61" s="10">
        <f>'[1]Viec 08T-2017'!L61</f>
        <v>1866</v>
      </c>
      <c r="M61" s="10">
        <f>'[1]Viec 08T-2017'!M61</f>
        <v>23</v>
      </c>
      <c r="N61" s="10">
        <f>'[1]Viec 08T-2017'!N61</f>
        <v>1</v>
      </c>
      <c r="O61" s="10">
        <f>'[1]Viec 08T-2017'!O61</f>
        <v>0</v>
      </c>
      <c r="P61" s="10">
        <f>'[1]Viec 08T-2017'!P61</f>
        <v>60</v>
      </c>
      <c r="Q61" s="10">
        <f>'[1]Viec 08T-2017'!Q61</f>
        <v>1335</v>
      </c>
      <c r="R61" s="10">
        <f>L61+M61+N61+O61+P61+Q61</f>
        <v>3285</v>
      </c>
      <c r="S61" s="24">
        <f>(J61+K61)/I61</f>
        <v>0.7014239779513092</v>
      </c>
      <c r="T61" s="31">
        <v>2356</v>
      </c>
      <c r="U61" s="33">
        <f t="shared" si="10"/>
        <v>5586</v>
      </c>
      <c r="V61" s="33">
        <f t="shared" si="11"/>
        <v>0</v>
      </c>
      <c r="W61" s="22">
        <f t="shared" si="18"/>
        <v>1950</v>
      </c>
      <c r="X61" s="23">
        <v>988</v>
      </c>
      <c r="Y61" s="32">
        <f t="shared" si="12"/>
        <v>0.9736842105263158</v>
      </c>
      <c r="Z61" s="32">
        <f t="shared" si="13"/>
        <v>0.830282227307399</v>
      </c>
      <c r="AA61" s="34">
        <v>34</v>
      </c>
      <c r="AB61" s="34">
        <v>23</v>
      </c>
      <c r="AC61" s="23">
        <f t="shared" si="14"/>
        <v>0</v>
      </c>
      <c r="AD61" s="23">
        <f t="shared" si="15"/>
        <v>0</v>
      </c>
      <c r="AE61" s="23">
        <f t="shared" si="16"/>
        <v>0</v>
      </c>
      <c r="AF61" s="23">
        <f t="shared" si="17"/>
        <v>0</v>
      </c>
      <c r="AG61" s="23">
        <f>X61-'[2]Viec 12T-2016'!T62</f>
        <v>0</v>
      </c>
      <c r="AH61" s="23"/>
    </row>
    <row r="62" spans="1:34" s="11" customFormat="1" ht="19.5" customHeight="1">
      <c r="A62" s="14">
        <v>48</v>
      </c>
      <c r="B62" s="13" t="str">
        <f>'[1]Viec 08T-2017'!B63</f>
        <v>Quảng Ngãi</v>
      </c>
      <c r="C62" s="10">
        <f>'[1]Viec 08T-2017'!C63</f>
        <v>6630</v>
      </c>
      <c r="D62" s="10">
        <v>2800</v>
      </c>
      <c r="E62" s="10">
        <v>3830</v>
      </c>
      <c r="F62" s="10">
        <f>'[1]Viec 08T-2017'!F63</f>
        <v>51</v>
      </c>
      <c r="G62" s="10">
        <f>'[1]Viec 08T-2017'!G63</f>
        <v>0</v>
      </c>
      <c r="H62" s="10">
        <f>'[1]Viec 08T-2017'!H63</f>
        <v>6579</v>
      </c>
      <c r="I62" s="10">
        <f>'[1]Viec 08T-2017'!I63</f>
        <v>5278</v>
      </c>
      <c r="J62" s="10">
        <f>'[1]Viec 08T-2017'!J63</f>
        <v>2890</v>
      </c>
      <c r="K62" s="10">
        <f>'[1]Viec 08T-2017'!K63</f>
        <v>19</v>
      </c>
      <c r="L62" s="10">
        <f>'[1]Viec 08T-2017'!L63</f>
        <v>2334</v>
      </c>
      <c r="M62" s="10">
        <f>'[1]Viec 08T-2017'!M63</f>
        <v>21</v>
      </c>
      <c r="N62" s="10">
        <f>'[1]Viec 08T-2017'!N63</f>
        <v>5</v>
      </c>
      <c r="O62" s="10">
        <f>'[1]Viec 08T-2017'!O63</f>
        <v>0</v>
      </c>
      <c r="P62" s="10">
        <f>'[1]Viec 08T-2017'!P63</f>
        <v>9</v>
      </c>
      <c r="Q62" s="10">
        <f>'[1]Viec 08T-2017'!Q63</f>
        <v>1301</v>
      </c>
      <c r="R62" s="10">
        <f>L62+M62+N62+O62+P62+Q62</f>
        <v>3670</v>
      </c>
      <c r="S62" s="24">
        <f>(J62+K62)/I62</f>
        <v>0.5511557408109132</v>
      </c>
      <c r="T62" s="31">
        <v>3162</v>
      </c>
      <c r="U62" s="33">
        <f t="shared" si="10"/>
        <v>3468</v>
      </c>
      <c r="V62" s="33">
        <f t="shared" si="11"/>
        <v>-362</v>
      </c>
      <c r="W62" s="22">
        <f t="shared" si="18"/>
        <v>2369</v>
      </c>
      <c r="X62" s="23">
        <v>1703</v>
      </c>
      <c r="Y62" s="32">
        <f t="shared" si="12"/>
        <v>0.39107457428068115</v>
      </c>
      <c r="Z62" s="32">
        <f t="shared" si="13"/>
        <v>0.802249582003344</v>
      </c>
      <c r="AA62" s="34">
        <v>36</v>
      </c>
      <c r="AB62" s="34">
        <v>32</v>
      </c>
      <c r="AC62" s="23">
        <f t="shared" si="14"/>
        <v>0</v>
      </c>
      <c r="AD62" s="23">
        <f t="shared" si="15"/>
        <v>0</v>
      </c>
      <c r="AE62" s="23">
        <f t="shared" si="16"/>
        <v>0</v>
      </c>
      <c r="AF62" s="23">
        <f t="shared" si="17"/>
        <v>0</v>
      </c>
      <c r="AG62" s="23">
        <f>X62-'[2]Viec 12T-2016'!T63</f>
        <v>0</v>
      </c>
      <c r="AH62" s="23"/>
    </row>
    <row r="63" spans="1:34" s="11" customFormat="1" ht="19.5" customHeight="1">
      <c r="A63" s="12">
        <v>49</v>
      </c>
      <c r="B63" s="13" t="str">
        <f>'[1]Viec 08T-2017'!B62</f>
        <v>Quảng Ninh</v>
      </c>
      <c r="C63" s="10">
        <f>'[1]Viec 08T-2017'!C62</f>
        <v>7559</v>
      </c>
      <c r="D63" s="10">
        <v>3162</v>
      </c>
      <c r="E63" s="10">
        <v>4397</v>
      </c>
      <c r="F63" s="10">
        <f>'[1]Viec 08T-2017'!F62</f>
        <v>74</v>
      </c>
      <c r="G63" s="10">
        <f>'[1]Viec 08T-2017'!G62</f>
        <v>4</v>
      </c>
      <c r="H63" s="10">
        <f>'[1]Viec 08T-2017'!H62</f>
        <v>7485</v>
      </c>
      <c r="I63" s="10">
        <f>'[1]Viec 08T-2017'!I62</f>
        <v>6016</v>
      </c>
      <c r="J63" s="10">
        <f>'[1]Viec 08T-2017'!J62</f>
        <v>3700</v>
      </c>
      <c r="K63" s="10">
        <f>'[1]Viec 08T-2017'!K62</f>
        <v>80</v>
      </c>
      <c r="L63" s="10">
        <f>'[1]Viec 08T-2017'!L62</f>
        <v>2210</v>
      </c>
      <c r="M63" s="10">
        <f>'[1]Viec 08T-2017'!M62</f>
        <v>13</v>
      </c>
      <c r="N63" s="10">
        <f>'[1]Viec 08T-2017'!N62</f>
        <v>13</v>
      </c>
      <c r="O63" s="10">
        <f>'[1]Viec 08T-2017'!O62</f>
        <v>0</v>
      </c>
      <c r="P63" s="10">
        <f>'[1]Viec 08T-2017'!P62</f>
        <v>0</v>
      </c>
      <c r="Q63" s="10">
        <f>'[1]Viec 08T-2017'!Q62</f>
        <v>1469</v>
      </c>
      <c r="R63" s="10">
        <f>L63+M63+N63+O63+P63+Q63</f>
        <v>3705</v>
      </c>
      <c r="S63" s="24">
        <f>(J63+K63)/I63</f>
        <v>0.6283244680851063</v>
      </c>
      <c r="T63" s="31">
        <v>2800</v>
      </c>
      <c r="U63" s="33">
        <f t="shared" si="10"/>
        <v>4759</v>
      </c>
      <c r="V63" s="33">
        <f t="shared" si="11"/>
        <v>362</v>
      </c>
      <c r="W63" s="22">
        <f t="shared" si="18"/>
        <v>2236</v>
      </c>
      <c r="X63" s="23">
        <v>1646</v>
      </c>
      <c r="Y63" s="32">
        <f t="shared" si="12"/>
        <v>0.35844471445929527</v>
      </c>
      <c r="Z63" s="32">
        <f t="shared" si="13"/>
        <v>0.8037408149632599</v>
      </c>
      <c r="AA63" s="34">
        <v>38</v>
      </c>
      <c r="AB63" s="34">
        <v>48</v>
      </c>
      <c r="AC63" s="23">
        <f t="shared" si="14"/>
        <v>0</v>
      </c>
      <c r="AD63" s="23">
        <f t="shared" si="15"/>
        <v>0</v>
      </c>
      <c r="AE63" s="23">
        <f t="shared" si="16"/>
        <v>0</v>
      </c>
      <c r="AF63" s="23">
        <f t="shared" si="17"/>
        <v>0</v>
      </c>
      <c r="AG63" s="23">
        <f>X63-'[2]Viec 12T-2016'!T64</f>
        <v>0</v>
      </c>
      <c r="AH63" s="23"/>
    </row>
    <row r="64" spans="1:34" s="11" customFormat="1" ht="19.5" customHeight="1">
      <c r="A64" s="14">
        <v>50</v>
      </c>
      <c r="B64" s="13" t="str">
        <f>'[1]Viec 08T-2017'!B64</f>
        <v>Quảng Trị</v>
      </c>
      <c r="C64" s="10">
        <f>'[1]Viec 08T-2017'!C64</f>
        <v>2494</v>
      </c>
      <c r="D64" s="10">
        <v>617</v>
      </c>
      <c r="E64" s="10">
        <v>1877</v>
      </c>
      <c r="F64" s="10">
        <f>'[1]Viec 08T-2017'!F64</f>
        <v>17</v>
      </c>
      <c r="G64" s="10">
        <f>'[1]Viec 08T-2017'!G64</f>
        <v>0</v>
      </c>
      <c r="H64" s="10">
        <f>'[1]Viec 08T-2017'!H64</f>
        <v>2477</v>
      </c>
      <c r="I64" s="10">
        <f>'[1]Viec 08T-2017'!I64</f>
        <v>2130</v>
      </c>
      <c r="J64" s="10">
        <f>'[1]Viec 08T-2017'!J64</f>
        <v>1430</v>
      </c>
      <c r="K64" s="10">
        <f>'[1]Viec 08T-2017'!K64</f>
        <v>13</v>
      </c>
      <c r="L64" s="10">
        <f>'[1]Viec 08T-2017'!L64</f>
        <v>665</v>
      </c>
      <c r="M64" s="10">
        <f>'[1]Viec 08T-2017'!M64</f>
        <v>14</v>
      </c>
      <c r="N64" s="10">
        <f>'[1]Viec 08T-2017'!N64</f>
        <v>4</v>
      </c>
      <c r="O64" s="10">
        <f>'[1]Viec 08T-2017'!O64</f>
        <v>0</v>
      </c>
      <c r="P64" s="10">
        <f>'[1]Viec 08T-2017'!P64</f>
        <v>4</v>
      </c>
      <c r="Q64" s="10">
        <f>'[1]Viec 08T-2017'!Q64</f>
        <v>347</v>
      </c>
      <c r="R64" s="10">
        <f>L64+M64+N64+O64+P64+Q64</f>
        <v>1034</v>
      </c>
      <c r="S64" s="24">
        <f>(J64+K64)/I64</f>
        <v>0.6774647887323944</v>
      </c>
      <c r="T64" s="31">
        <v>617</v>
      </c>
      <c r="U64" s="33">
        <f t="shared" si="10"/>
        <v>1877</v>
      </c>
      <c r="V64" s="33">
        <f t="shared" si="11"/>
        <v>0</v>
      </c>
      <c r="W64" s="22">
        <f t="shared" si="18"/>
        <v>687</v>
      </c>
      <c r="X64" s="23">
        <v>280</v>
      </c>
      <c r="Y64" s="32">
        <f t="shared" si="12"/>
        <v>1.4535714285714285</v>
      </c>
      <c r="Z64" s="32">
        <f t="shared" si="13"/>
        <v>0.8599111828825192</v>
      </c>
      <c r="AA64" s="34">
        <v>58</v>
      </c>
      <c r="AB64" s="34">
        <v>28</v>
      </c>
      <c r="AC64" s="23">
        <f t="shared" si="14"/>
        <v>0</v>
      </c>
      <c r="AD64" s="23">
        <f t="shared" si="15"/>
        <v>0</v>
      </c>
      <c r="AE64" s="23">
        <f t="shared" si="16"/>
        <v>0</v>
      </c>
      <c r="AF64" s="23">
        <f t="shared" si="17"/>
        <v>0</v>
      </c>
      <c r="AG64" s="23">
        <f>X64-'[2]Viec 12T-2016'!T65</f>
        <v>0</v>
      </c>
      <c r="AH64" s="23"/>
    </row>
    <row r="65" spans="1:34" s="11" customFormat="1" ht="19.5" customHeight="1">
      <c r="A65" s="12">
        <v>51</v>
      </c>
      <c r="B65" s="13" t="str">
        <f>'[1]Viec 08T-2017'!B65</f>
        <v>Sóc Trăng</v>
      </c>
      <c r="C65" s="10">
        <f>'[1]Viec 08T-2017'!C65</f>
        <v>10595</v>
      </c>
      <c r="D65" s="10">
        <v>4840</v>
      </c>
      <c r="E65" s="10">
        <v>5755</v>
      </c>
      <c r="F65" s="10">
        <f>'[1]Viec 08T-2017'!F65</f>
        <v>96</v>
      </c>
      <c r="G65" s="10">
        <f>'[1]Viec 08T-2017'!G65</f>
        <v>14</v>
      </c>
      <c r="H65" s="10">
        <f>'[1]Viec 08T-2017'!H65</f>
        <v>10499</v>
      </c>
      <c r="I65" s="10">
        <f>'[1]Viec 08T-2017'!I65</f>
        <v>8707</v>
      </c>
      <c r="J65" s="10">
        <f>'[1]Viec 08T-2017'!J65</f>
        <v>4653</v>
      </c>
      <c r="K65" s="10">
        <f>'[1]Viec 08T-2017'!K65</f>
        <v>120</v>
      </c>
      <c r="L65" s="10">
        <f>'[1]Viec 08T-2017'!L65</f>
        <v>3818</v>
      </c>
      <c r="M65" s="10">
        <f>'[1]Viec 08T-2017'!M65</f>
        <v>77</v>
      </c>
      <c r="N65" s="10">
        <f>'[1]Viec 08T-2017'!N65</f>
        <v>15</v>
      </c>
      <c r="O65" s="10">
        <f>'[1]Viec 08T-2017'!O65</f>
        <v>0</v>
      </c>
      <c r="P65" s="10">
        <f>'[1]Viec 08T-2017'!P65</f>
        <v>24</v>
      </c>
      <c r="Q65" s="10">
        <f>'[1]Viec 08T-2017'!Q65</f>
        <v>1792</v>
      </c>
      <c r="R65" s="10">
        <f>L65+M65+N65+O65+P65+Q65</f>
        <v>5726</v>
      </c>
      <c r="S65" s="24">
        <f>(J65+K65)/I65</f>
        <v>0.5481796255886069</v>
      </c>
      <c r="T65" s="31">
        <v>4840</v>
      </c>
      <c r="U65" s="33">
        <f t="shared" si="10"/>
        <v>5755</v>
      </c>
      <c r="V65" s="33">
        <f t="shared" si="11"/>
        <v>0</v>
      </c>
      <c r="W65" s="22">
        <f t="shared" si="18"/>
        <v>3934</v>
      </c>
      <c r="X65" s="23">
        <v>3287</v>
      </c>
      <c r="Y65" s="32">
        <f t="shared" si="12"/>
        <v>0.19683602068755704</v>
      </c>
      <c r="Z65" s="32">
        <f t="shared" si="13"/>
        <v>0.829317077816935</v>
      </c>
      <c r="AA65" s="34">
        <v>27</v>
      </c>
      <c r="AB65" s="34">
        <v>49</v>
      </c>
      <c r="AC65" s="23">
        <f t="shared" si="14"/>
        <v>0</v>
      </c>
      <c r="AD65" s="23">
        <f t="shared" si="15"/>
        <v>0</v>
      </c>
      <c r="AE65" s="23">
        <f t="shared" si="16"/>
        <v>0</v>
      </c>
      <c r="AF65" s="23">
        <f t="shared" si="17"/>
        <v>0</v>
      </c>
      <c r="AG65" s="23">
        <f>X65-'[2]Viec 12T-2016'!T66</f>
        <v>0</v>
      </c>
      <c r="AH65" s="23"/>
    </row>
    <row r="66" spans="1:34" s="11" customFormat="1" ht="19.5" customHeight="1">
      <c r="A66" s="14">
        <v>52</v>
      </c>
      <c r="B66" s="13" t="str">
        <f>'[1]Viec 08T-2017'!B66</f>
        <v>Sơn La</v>
      </c>
      <c r="C66" s="10">
        <f>'[1]Viec 08T-2017'!C66</f>
        <v>5208</v>
      </c>
      <c r="D66" s="10">
        <v>1499</v>
      </c>
      <c r="E66" s="10">
        <v>3709</v>
      </c>
      <c r="F66" s="10">
        <f>'[1]Viec 08T-2017'!F66</f>
        <v>19</v>
      </c>
      <c r="G66" s="10">
        <f>'[1]Viec 08T-2017'!G66</f>
        <v>0</v>
      </c>
      <c r="H66" s="10">
        <f>'[1]Viec 08T-2017'!H66</f>
        <v>5189</v>
      </c>
      <c r="I66" s="10">
        <f>'[1]Viec 08T-2017'!I66</f>
        <v>4451</v>
      </c>
      <c r="J66" s="10">
        <f>'[1]Viec 08T-2017'!J66</f>
        <v>3324</v>
      </c>
      <c r="K66" s="10">
        <f>'[1]Viec 08T-2017'!K66</f>
        <v>67</v>
      </c>
      <c r="L66" s="10">
        <f>'[1]Viec 08T-2017'!L66</f>
        <v>1031</v>
      </c>
      <c r="M66" s="10">
        <f>'[1]Viec 08T-2017'!M66</f>
        <v>2</v>
      </c>
      <c r="N66" s="10">
        <f>'[1]Viec 08T-2017'!N66</f>
        <v>5</v>
      </c>
      <c r="O66" s="10">
        <f>'[1]Viec 08T-2017'!O66</f>
        <v>0</v>
      </c>
      <c r="P66" s="10">
        <f>'[1]Viec 08T-2017'!P66</f>
        <v>22</v>
      </c>
      <c r="Q66" s="10">
        <f>'[1]Viec 08T-2017'!Q66</f>
        <v>738</v>
      </c>
      <c r="R66" s="10">
        <f>L66+M66+N66+O66+P66+Q66</f>
        <v>1798</v>
      </c>
      <c r="S66" s="24">
        <f>(J66+K66)/I66</f>
        <v>0.7618512693776679</v>
      </c>
      <c r="T66" s="31">
        <v>1499</v>
      </c>
      <c r="U66" s="33">
        <f t="shared" si="10"/>
        <v>3709</v>
      </c>
      <c r="V66" s="33">
        <f t="shared" si="11"/>
        <v>0</v>
      </c>
      <c r="W66" s="22">
        <f t="shared" si="18"/>
        <v>1060</v>
      </c>
      <c r="X66" s="23">
        <v>710</v>
      </c>
      <c r="Y66" s="32">
        <f t="shared" si="12"/>
        <v>0.49295774647887325</v>
      </c>
      <c r="Z66" s="32">
        <f t="shared" si="13"/>
        <v>0.8577760647523608</v>
      </c>
      <c r="AA66" s="34">
        <v>43</v>
      </c>
      <c r="AB66" s="34">
        <v>11</v>
      </c>
      <c r="AC66" s="23">
        <f t="shared" si="14"/>
        <v>0</v>
      </c>
      <c r="AD66" s="23">
        <f t="shared" si="15"/>
        <v>0</v>
      </c>
      <c r="AE66" s="23">
        <f t="shared" si="16"/>
        <v>0</v>
      </c>
      <c r="AF66" s="23">
        <f t="shared" si="17"/>
        <v>0</v>
      </c>
      <c r="AG66" s="23">
        <f>X66-'[2]Viec 12T-2016'!T67</f>
        <v>0</v>
      </c>
      <c r="AH66" s="23"/>
    </row>
    <row r="67" spans="1:34" s="11" customFormat="1" ht="19.5" customHeight="1">
      <c r="A67" s="12">
        <v>53</v>
      </c>
      <c r="B67" s="13" t="str">
        <f>'[1]Viec 08T-2017'!B67</f>
        <v>Tây Ninh</v>
      </c>
      <c r="C67" s="10">
        <f>'[1]Viec 08T-2017'!C67</f>
        <v>25720</v>
      </c>
      <c r="D67" s="10">
        <v>14454</v>
      </c>
      <c r="E67" s="10">
        <v>11266</v>
      </c>
      <c r="F67" s="10">
        <f>'[1]Viec 08T-2017'!F67</f>
        <v>287</v>
      </c>
      <c r="G67" s="10">
        <f>'[1]Viec 08T-2017'!G67</f>
        <v>9</v>
      </c>
      <c r="H67" s="10">
        <f>'[1]Viec 08T-2017'!H67</f>
        <v>25433</v>
      </c>
      <c r="I67" s="10">
        <f>'[1]Viec 08T-2017'!I67</f>
        <v>19037</v>
      </c>
      <c r="J67" s="10">
        <f>'[1]Viec 08T-2017'!J67</f>
        <v>8478</v>
      </c>
      <c r="K67" s="10">
        <f>'[1]Viec 08T-2017'!K67</f>
        <v>410</v>
      </c>
      <c r="L67" s="10">
        <f>'[1]Viec 08T-2017'!L67</f>
        <v>9922</v>
      </c>
      <c r="M67" s="10">
        <f>'[1]Viec 08T-2017'!M67</f>
        <v>135</v>
      </c>
      <c r="N67" s="10">
        <f>'[1]Viec 08T-2017'!N67</f>
        <v>35</v>
      </c>
      <c r="O67" s="10">
        <f>'[1]Viec 08T-2017'!O67</f>
        <v>0</v>
      </c>
      <c r="P67" s="10">
        <f>'[1]Viec 08T-2017'!P67</f>
        <v>57</v>
      </c>
      <c r="Q67" s="10">
        <f>'[1]Viec 08T-2017'!Q67</f>
        <v>6396</v>
      </c>
      <c r="R67" s="10">
        <f>L67+M67+N67+O67+P67+Q67</f>
        <v>16545</v>
      </c>
      <c r="S67" s="24">
        <f>(J67+K67)/I67</f>
        <v>0.46688028575931084</v>
      </c>
      <c r="T67" s="31">
        <v>14454</v>
      </c>
      <c r="U67" s="33">
        <f t="shared" si="10"/>
        <v>11266</v>
      </c>
      <c r="V67" s="33">
        <f t="shared" si="11"/>
        <v>0</v>
      </c>
      <c r="W67" s="22">
        <f t="shared" si="18"/>
        <v>10149</v>
      </c>
      <c r="X67" s="23">
        <v>7678</v>
      </c>
      <c r="Y67" s="32">
        <f t="shared" si="12"/>
        <v>0.3218286011982287</v>
      </c>
      <c r="Z67" s="32">
        <f t="shared" si="13"/>
        <v>0.7485157079385051</v>
      </c>
      <c r="AA67" s="34">
        <v>3</v>
      </c>
      <c r="AB67" s="34">
        <v>62</v>
      </c>
      <c r="AC67" s="23">
        <f t="shared" si="14"/>
        <v>0</v>
      </c>
      <c r="AD67" s="23">
        <f t="shared" si="15"/>
        <v>0</v>
      </c>
      <c r="AE67" s="23">
        <f t="shared" si="16"/>
        <v>0</v>
      </c>
      <c r="AF67" s="23">
        <f t="shared" si="17"/>
        <v>0</v>
      </c>
      <c r="AG67" s="23">
        <f>X67-'[2]Viec 12T-2016'!T68</f>
        <v>0</v>
      </c>
      <c r="AH67" s="23"/>
    </row>
    <row r="68" spans="1:34" s="11" customFormat="1" ht="19.5" customHeight="1">
      <c r="A68" s="14">
        <v>54</v>
      </c>
      <c r="B68" s="13" t="str">
        <f>'[1]Viec 08T-2017'!B71</f>
        <v>Thái Bình</v>
      </c>
      <c r="C68" s="10">
        <f>'[1]Viec 08T-2017'!C71</f>
        <v>5830</v>
      </c>
      <c r="D68" s="10">
        <v>2692</v>
      </c>
      <c r="E68" s="10">
        <v>3138</v>
      </c>
      <c r="F68" s="10">
        <f>'[1]Viec 08T-2017'!F71</f>
        <v>43</v>
      </c>
      <c r="G68" s="10">
        <f>'[1]Viec 08T-2017'!G71</f>
        <v>0</v>
      </c>
      <c r="H68" s="10">
        <f>'[1]Viec 08T-2017'!H71</f>
        <v>5787</v>
      </c>
      <c r="I68" s="10">
        <f>'[1]Viec 08T-2017'!I71</f>
        <v>4021</v>
      </c>
      <c r="J68" s="10">
        <f>'[1]Viec 08T-2017'!J71</f>
        <v>2599</v>
      </c>
      <c r="K68" s="10">
        <f>'[1]Viec 08T-2017'!K71</f>
        <v>98</v>
      </c>
      <c r="L68" s="10">
        <f>'[1]Viec 08T-2017'!L71</f>
        <v>1272</v>
      </c>
      <c r="M68" s="10">
        <f>'[1]Viec 08T-2017'!M71</f>
        <v>7</v>
      </c>
      <c r="N68" s="10">
        <f>'[1]Viec 08T-2017'!N71</f>
        <v>9</v>
      </c>
      <c r="O68" s="10">
        <f>'[1]Viec 08T-2017'!O71</f>
        <v>0</v>
      </c>
      <c r="P68" s="10">
        <f>'[1]Viec 08T-2017'!P71</f>
        <v>36</v>
      </c>
      <c r="Q68" s="10">
        <f>'[1]Viec 08T-2017'!Q71</f>
        <v>1766</v>
      </c>
      <c r="R68" s="10">
        <f>L68+M68+N68+O68+P68+Q68</f>
        <v>3090</v>
      </c>
      <c r="S68" s="24">
        <f>(J68+K68)/I68</f>
        <v>0.6707286744590898</v>
      </c>
      <c r="T68" s="31">
        <v>10554</v>
      </c>
      <c r="U68" s="33">
        <f t="shared" si="10"/>
        <v>-4724</v>
      </c>
      <c r="V68" s="33">
        <f t="shared" si="11"/>
        <v>-7862</v>
      </c>
      <c r="W68" s="22">
        <f t="shared" si="18"/>
        <v>1324</v>
      </c>
      <c r="X68" s="23">
        <v>5343</v>
      </c>
      <c r="Y68" s="32">
        <f t="shared" si="12"/>
        <v>-0.7521991390604529</v>
      </c>
      <c r="Z68" s="32">
        <f t="shared" si="13"/>
        <v>0.6948332469327804</v>
      </c>
      <c r="AA68" s="34">
        <v>7</v>
      </c>
      <c r="AB68" s="34">
        <v>60</v>
      </c>
      <c r="AC68" s="23">
        <f t="shared" si="14"/>
        <v>0</v>
      </c>
      <c r="AD68" s="23">
        <f t="shared" si="15"/>
        <v>0</v>
      </c>
      <c r="AE68" s="23">
        <f t="shared" si="16"/>
        <v>0</v>
      </c>
      <c r="AF68" s="23">
        <f t="shared" si="17"/>
        <v>0</v>
      </c>
      <c r="AG68" s="23">
        <f>X68-'[2]Viec 12T-2016'!T69</f>
        <v>0</v>
      </c>
      <c r="AH68" s="23"/>
    </row>
    <row r="69" spans="1:34" s="11" customFormat="1" ht="19.5" customHeight="1">
      <c r="A69" s="12">
        <v>55</v>
      </c>
      <c r="B69" s="13" t="str">
        <f>'[1]Viec 08T-2017'!B72</f>
        <v>Thái Nguyên</v>
      </c>
      <c r="C69" s="10">
        <f>'[1]Viec 08T-2017'!C72</f>
        <v>9269</v>
      </c>
      <c r="D69" s="10">
        <v>3714</v>
      </c>
      <c r="E69" s="10">
        <v>5555</v>
      </c>
      <c r="F69" s="10">
        <f>'[1]Viec 08T-2017'!F72</f>
        <v>81</v>
      </c>
      <c r="G69" s="10">
        <f>'[1]Viec 08T-2017'!G72</f>
        <v>0</v>
      </c>
      <c r="H69" s="10">
        <f>'[1]Viec 08T-2017'!H72</f>
        <v>9188</v>
      </c>
      <c r="I69" s="10">
        <f>'[1]Viec 08T-2017'!I72</f>
        <v>6420</v>
      </c>
      <c r="J69" s="10">
        <f>'[1]Viec 08T-2017'!J72</f>
        <v>4197</v>
      </c>
      <c r="K69" s="10">
        <f>'[1]Viec 08T-2017'!K72</f>
        <v>166</v>
      </c>
      <c r="L69" s="10">
        <f>'[1]Viec 08T-2017'!L72</f>
        <v>2004</v>
      </c>
      <c r="M69" s="10">
        <f>'[1]Viec 08T-2017'!M72</f>
        <v>37</v>
      </c>
      <c r="N69" s="10">
        <f>'[1]Viec 08T-2017'!N72</f>
        <v>4</v>
      </c>
      <c r="O69" s="10">
        <f>'[1]Viec 08T-2017'!O72</f>
        <v>1</v>
      </c>
      <c r="P69" s="10">
        <f>'[1]Viec 08T-2017'!P72</f>
        <v>11</v>
      </c>
      <c r="Q69" s="10">
        <f>'[1]Viec 08T-2017'!Q72</f>
        <v>2768</v>
      </c>
      <c r="R69" s="10">
        <f>L69+M69+N69+O69+P69+Q69</f>
        <v>4825</v>
      </c>
      <c r="S69" s="24">
        <f>(J69+K69)/I69</f>
        <v>0.679595015576324</v>
      </c>
      <c r="T69" s="31">
        <v>1923</v>
      </c>
      <c r="U69" s="33">
        <f t="shared" si="10"/>
        <v>7346</v>
      </c>
      <c r="V69" s="33">
        <f t="shared" si="11"/>
        <v>1791</v>
      </c>
      <c r="W69" s="22">
        <f t="shared" si="18"/>
        <v>2057</v>
      </c>
      <c r="X69" s="23">
        <v>1233</v>
      </c>
      <c r="Y69" s="32">
        <f t="shared" si="12"/>
        <v>0.6682887266828873</v>
      </c>
      <c r="Z69" s="32">
        <f t="shared" si="13"/>
        <v>0.6987374836743578</v>
      </c>
      <c r="AA69" s="34">
        <v>46</v>
      </c>
      <c r="AB69" s="34">
        <v>50</v>
      </c>
      <c r="AC69" s="23">
        <f t="shared" si="14"/>
        <v>0</v>
      </c>
      <c r="AD69" s="23">
        <f t="shared" si="15"/>
        <v>0</v>
      </c>
      <c r="AE69" s="23">
        <f t="shared" si="16"/>
        <v>0</v>
      </c>
      <c r="AF69" s="23">
        <f t="shared" si="17"/>
        <v>0</v>
      </c>
      <c r="AG69" s="23">
        <f>X69-'[2]Viec 12T-2016'!T70</f>
        <v>0</v>
      </c>
      <c r="AH69" s="23"/>
    </row>
    <row r="70" spans="1:34" s="11" customFormat="1" ht="19.5" customHeight="1">
      <c r="A70" s="14">
        <v>56</v>
      </c>
      <c r="B70" s="13" t="str">
        <f>'[1]Viec 08T-2017'!B73</f>
        <v>Thanh Hóa</v>
      </c>
      <c r="C70" s="10">
        <f>'[1]Viec 08T-2017'!C73</f>
        <v>12991</v>
      </c>
      <c r="D70" s="10">
        <v>5032</v>
      </c>
      <c r="E70" s="10">
        <v>7959</v>
      </c>
      <c r="F70" s="10">
        <f>'[1]Viec 08T-2017'!F73</f>
        <v>161</v>
      </c>
      <c r="G70" s="10">
        <f>'[1]Viec 08T-2017'!G73</f>
        <v>0</v>
      </c>
      <c r="H70" s="10">
        <f>'[1]Viec 08T-2017'!H73</f>
        <v>12830</v>
      </c>
      <c r="I70" s="10">
        <f>'[1]Viec 08T-2017'!I73</f>
        <v>9998</v>
      </c>
      <c r="J70" s="10">
        <f>'[1]Viec 08T-2017'!J73</f>
        <v>6266</v>
      </c>
      <c r="K70" s="10">
        <f>'[1]Viec 08T-2017'!K73</f>
        <v>83</v>
      </c>
      <c r="L70" s="10">
        <f>'[1]Viec 08T-2017'!L73</f>
        <v>3486</v>
      </c>
      <c r="M70" s="10">
        <f>'[1]Viec 08T-2017'!M73</f>
        <v>23</v>
      </c>
      <c r="N70" s="10">
        <f>'[1]Viec 08T-2017'!N73</f>
        <v>17</v>
      </c>
      <c r="O70" s="10">
        <f>'[1]Viec 08T-2017'!O73</f>
        <v>0</v>
      </c>
      <c r="P70" s="10">
        <f>'[1]Viec 08T-2017'!P73</f>
        <v>123</v>
      </c>
      <c r="Q70" s="10">
        <f>'[1]Viec 08T-2017'!Q73</f>
        <v>2832</v>
      </c>
      <c r="R70" s="10">
        <f>L70+M70+N70+O70+P70+Q70</f>
        <v>6481</v>
      </c>
      <c r="S70" s="24">
        <f>(J70+K70)/I70</f>
        <v>0.6350270054010803</v>
      </c>
      <c r="T70" s="31">
        <v>1432</v>
      </c>
      <c r="U70" s="33">
        <f t="shared" si="10"/>
        <v>11559</v>
      </c>
      <c r="V70" s="33">
        <f t="shared" si="11"/>
        <v>3600</v>
      </c>
      <c r="W70" s="22">
        <f t="shared" si="18"/>
        <v>3649</v>
      </c>
      <c r="X70" s="23">
        <v>344</v>
      </c>
      <c r="Y70" s="32">
        <f t="shared" si="12"/>
        <v>9.607558139534884</v>
      </c>
      <c r="Z70" s="32">
        <f t="shared" si="13"/>
        <v>0.7792673421667966</v>
      </c>
      <c r="AA70" s="34">
        <v>50</v>
      </c>
      <c r="AB70" s="34">
        <v>6</v>
      </c>
      <c r="AC70" s="23">
        <f t="shared" si="14"/>
        <v>0</v>
      </c>
      <c r="AD70" s="23">
        <f t="shared" si="15"/>
        <v>0</v>
      </c>
      <c r="AE70" s="23">
        <f t="shared" si="16"/>
        <v>0</v>
      </c>
      <c r="AF70" s="23">
        <f t="shared" si="17"/>
        <v>0</v>
      </c>
      <c r="AG70" s="23">
        <f>X70-'[2]Viec 12T-2016'!T71</f>
        <v>0</v>
      </c>
      <c r="AH70" s="23"/>
    </row>
    <row r="71" spans="1:34" s="11" customFormat="1" ht="19.5" customHeight="1">
      <c r="A71" s="12">
        <v>57</v>
      </c>
      <c r="B71" s="13" t="str">
        <f>'[1]Viec 08T-2017'!B68</f>
        <v>Tiền Giang</v>
      </c>
      <c r="C71" s="10">
        <f>'[1]Viec 08T-2017'!C68</f>
        <v>20124</v>
      </c>
      <c r="D71" s="10">
        <v>10554</v>
      </c>
      <c r="E71" s="10">
        <v>9570</v>
      </c>
      <c r="F71" s="10">
        <f>'[1]Viec 08T-2017'!F68</f>
        <v>154</v>
      </c>
      <c r="G71" s="10">
        <f>'[1]Viec 08T-2017'!G68</f>
        <v>17</v>
      </c>
      <c r="H71" s="10">
        <f>'[1]Viec 08T-2017'!H68</f>
        <v>19970</v>
      </c>
      <c r="I71" s="10">
        <f>'[1]Viec 08T-2017'!I68</f>
        <v>14794</v>
      </c>
      <c r="J71" s="10">
        <f>'[1]Viec 08T-2017'!J68</f>
        <v>7089</v>
      </c>
      <c r="K71" s="10">
        <f>'[1]Viec 08T-2017'!K68</f>
        <v>288</v>
      </c>
      <c r="L71" s="10">
        <f>'[1]Viec 08T-2017'!L68</f>
        <v>7083</v>
      </c>
      <c r="M71" s="10">
        <f>'[1]Viec 08T-2017'!M68</f>
        <v>244</v>
      </c>
      <c r="N71" s="10">
        <f>'[1]Viec 08T-2017'!N68</f>
        <v>18</v>
      </c>
      <c r="O71" s="10">
        <f>'[1]Viec 08T-2017'!O68</f>
        <v>0</v>
      </c>
      <c r="P71" s="10">
        <f>'[1]Viec 08T-2017'!P68</f>
        <v>72</v>
      </c>
      <c r="Q71" s="10">
        <f>'[1]Viec 08T-2017'!Q68</f>
        <v>5176</v>
      </c>
      <c r="R71" s="10">
        <f>L71+M71+N71+O71+P71+Q71</f>
        <v>12593</v>
      </c>
      <c r="S71" s="24">
        <f>(J71+K71)/I71</f>
        <v>0.49864810058131676</v>
      </c>
      <c r="T71" s="31">
        <v>2692</v>
      </c>
      <c r="U71" s="33">
        <f t="shared" si="10"/>
        <v>17432</v>
      </c>
      <c r="V71" s="33">
        <f t="shared" si="11"/>
        <v>7862</v>
      </c>
      <c r="W71" s="22">
        <f t="shared" si="18"/>
        <v>7417</v>
      </c>
      <c r="X71" s="23">
        <v>797</v>
      </c>
      <c r="Y71" s="32">
        <f t="shared" si="12"/>
        <v>8.306148055207027</v>
      </c>
      <c r="Z71" s="32">
        <f t="shared" si="13"/>
        <v>0.7408112168252379</v>
      </c>
      <c r="AA71" s="34">
        <v>40</v>
      </c>
      <c r="AB71" s="34">
        <v>29</v>
      </c>
      <c r="AC71" s="23">
        <f t="shared" si="14"/>
        <v>0</v>
      </c>
      <c r="AD71" s="23">
        <f t="shared" si="15"/>
        <v>0</v>
      </c>
      <c r="AE71" s="23">
        <f t="shared" si="16"/>
        <v>0</v>
      </c>
      <c r="AF71" s="23">
        <f t="shared" si="17"/>
        <v>0</v>
      </c>
      <c r="AG71" s="23">
        <f>X71-'[2]Viec 12T-2016'!T72</f>
        <v>0</v>
      </c>
      <c r="AH71" s="23"/>
    </row>
    <row r="72" spans="1:34" s="11" customFormat="1" ht="19.5" customHeight="1">
      <c r="A72" s="14">
        <v>58</v>
      </c>
      <c r="B72" s="13" t="str">
        <f>'[1]Viec 08T-2017'!B74</f>
        <v>Trà Vinh</v>
      </c>
      <c r="C72" s="10">
        <f>'[1]Viec 08T-2017'!C74</f>
        <v>13978</v>
      </c>
      <c r="D72" s="10">
        <v>6334</v>
      </c>
      <c r="E72" s="10">
        <v>7644</v>
      </c>
      <c r="F72" s="10">
        <f>'[1]Viec 08T-2017'!F74</f>
        <v>106</v>
      </c>
      <c r="G72" s="10">
        <f>'[1]Viec 08T-2017'!G74</f>
        <v>3</v>
      </c>
      <c r="H72" s="10">
        <f>'[1]Viec 08T-2017'!H74</f>
        <v>13872</v>
      </c>
      <c r="I72" s="10">
        <f>'[1]Viec 08T-2017'!I74</f>
        <v>11463</v>
      </c>
      <c r="J72" s="10">
        <f>'[1]Viec 08T-2017'!J74</f>
        <v>5903</v>
      </c>
      <c r="K72" s="10">
        <f>'[1]Viec 08T-2017'!K74</f>
        <v>148</v>
      </c>
      <c r="L72" s="10">
        <f>'[1]Viec 08T-2017'!L74</f>
        <v>5157</v>
      </c>
      <c r="M72" s="10">
        <f>'[1]Viec 08T-2017'!M74</f>
        <v>162</v>
      </c>
      <c r="N72" s="10">
        <f>'[1]Viec 08T-2017'!N74</f>
        <v>3</v>
      </c>
      <c r="O72" s="10">
        <f>'[1]Viec 08T-2017'!O74</f>
        <v>0</v>
      </c>
      <c r="P72" s="10">
        <f>'[1]Viec 08T-2017'!P74</f>
        <v>90</v>
      </c>
      <c r="Q72" s="10">
        <f>'[1]Viec 08T-2017'!Q74</f>
        <v>2409</v>
      </c>
      <c r="R72" s="10">
        <f>L72+M72+N72+O72+P72+Q72</f>
        <v>7821</v>
      </c>
      <c r="S72" s="24">
        <f>(J72+K72)/I72</f>
        <v>0.527872284742214</v>
      </c>
      <c r="T72" s="31">
        <v>3714</v>
      </c>
      <c r="U72" s="33">
        <f t="shared" si="10"/>
        <v>10264</v>
      </c>
      <c r="V72" s="33">
        <f t="shared" si="11"/>
        <v>2620</v>
      </c>
      <c r="W72" s="22">
        <f t="shared" si="18"/>
        <v>5412</v>
      </c>
      <c r="X72" s="23">
        <v>828</v>
      </c>
      <c r="Y72" s="32">
        <f t="shared" si="12"/>
        <v>5.536231884057971</v>
      </c>
      <c r="Z72" s="32">
        <f t="shared" si="13"/>
        <v>0.826340830449827</v>
      </c>
      <c r="AA72" s="34">
        <v>30</v>
      </c>
      <c r="AB72" s="34">
        <v>27</v>
      </c>
      <c r="AC72" s="23">
        <f t="shared" si="14"/>
        <v>0</v>
      </c>
      <c r="AD72" s="23">
        <f t="shared" si="15"/>
        <v>0</v>
      </c>
      <c r="AE72" s="23">
        <f t="shared" si="16"/>
        <v>0</v>
      </c>
      <c r="AF72" s="23">
        <f t="shared" si="17"/>
        <v>0</v>
      </c>
      <c r="AG72" s="23">
        <f>X72-'[2]Viec 12T-2016'!T73</f>
        <v>0</v>
      </c>
      <c r="AH72" s="23"/>
    </row>
    <row r="73" spans="1:34" s="11" customFormat="1" ht="19.5" customHeight="1">
      <c r="A73" s="12">
        <v>59</v>
      </c>
      <c r="B73" s="13" t="str">
        <f>'[1]Viec 08T-2017'!B69</f>
        <v>TT Huế</v>
      </c>
      <c r="C73" s="10">
        <f>'[1]Viec 08T-2017'!C69</f>
        <v>4674</v>
      </c>
      <c r="D73" s="10">
        <v>1923</v>
      </c>
      <c r="E73" s="10">
        <v>2751</v>
      </c>
      <c r="F73" s="10">
        <f>'[1]Viec 08T-2017'!F69</f>
        <v>33</v>
      </c>
      <c r="G73" s="10">
        <f>'[1]Viec 08T-2017'!G69</f>
        <v>0</v>
      </c>
      <c r="H73" s="10">
        <f>'[1]Viec 08T-2017'!H69</f>
        <v>4641</v>
      </c>
      <c r="I73" s="10">
        <f>'[1]Viec 08T-2017'!I69</f>
        <v>3943</v>
      </c>
      <c r="J73" s="10">
        <f>'[1]Viec 08T-2017'!J69</f>
        <v>2126</v>
      </c>
      <c r="K73" s="10">
        <f>'[1]Viec 08T-2017'!K69</f>
        <v>32</v>
      </c>
      <c r="L73" s="10">
        <f>'[1]Viec 08T-2017'!L69</f>
        <v>1685</v>
      </c>
      <c r="M73" s="10">
        <f>'[1]Viec 08T-2017'!M69</f>
        <v>79</v>
      </c>
      <c r="N73" s="10">
        <f>'[1]Viec 08T-2017'!N69</f>
        <v>5</v>
      </c>
      <c r="O73" s="10">
        <f>'[1]Viec 08T-2017'!O69</f>
        <v>0</v>
      </c>
      <c r="P73" s="10">
        <f>'[1]Viec 08T-2017'!P69</f>
        <v>16</v>
      </c>
      <c r="Q73" s="10">
        <f>'[1]Viec 08T-2017'!Q69</f>
        <v>698</v>
      </c>
      <c r="R73" s="10">
        <f>L73+M73+N73+O73+P73+Q73</f>
        <v>2483</v>
      </c>
      <c r="S73" s="24">
        <f>(J73+K73)/I73</f>
        <v>0.547299010905402</v>
      </c>
      <c r="T73" s="31">
        <v>5032</v>
      </c>
      <c r="U73" s="33">
        <f t="shared" si="10"/>
        <v>-358</v>
      </c>
      <c r="V73" s="33">
        <f t="shared" si="11"/>
        <v>-3109</v>
      </c>
      <c r="W73" s="22">
        <f t="shared" si="18"/>
        <v>1785</v>
      </c>
      <c r="X73" s="23">
        <v>2115</v>
      </c>
      <c r="Y73" s="32">
        <f t="shared" si="12"/>
        <v>-0.15602836879432624</v>
      </c>
      <c r="Z73" s="32">
        <f t="shared" si="13"/>
        <v>0.8496013790131437</v>
      </c>
      <c r="AA73" s="34">
        <v>17</v>
      </c>
      <c r="AB73" s="34">
        <v>30</v>
      </c>
      <c r="AC73" s="23">
        <f t="shared" si="14"/>
        <v>0</v>
      </c>
      <c r="AD73" s="23">
        <f t="shared" si="15"/>
        <v>0</v>
      </c>
      <c r="AE73" s="23">
        <f t="shared" si="16"/>
        <v>0</v>
      </c>
      <c r="AF73" s="23">
        <f t="shared" si="17"/>
        <v>0</v>
      </c>
      <c r="AG73" s="23">
        <f>X73-'[2]Viec 12T-2016'!T74</f>
        <v>0</v>
      </c>
      <c r="AH73" s="23"/>
    </row>
    <row r="74" spans="1:34" s="11" customFormat="1" ht="19.5" customHeight="1">
      <c r="A74" s="14">
        <v>60</v>
      </c>
      <c r="B74" s="13" t="str">
        <f>'[1]Viec 08T-2017'!B70</f>
        <v>Tuyên Quang</v>
      </c>
      <c r="C74" s="10">
        <f>'[1]Viec 08T-2017'!C70</f>
        <v>4367</v>
      </c>
      <c r="D74" s="10">
        <v>1432</v>
      </c>
      <c r="E74" s="10">
        <v>2935</v>
      </c>
      <c r="F74" s="10">
        <f>'[1]Viec 08T-2017'!F70</f>
        <v>42</v>
      </c>
      <c r="G74" s="10">
        <f>'[1]Viec 08T-2017'!G70</f>
        <v>7</v>
      </c>
      <c r="H74" s="10">
        <f>'[1]Viec 08T-2017'!H70</f>
        <v>4325</v>
      </c>
      <c r="I74" s="10">
        <f>'[1]Viec 08T-2017'!I70</f>
        <v>3171</v>
      </c>
      <c r="J74" s="10">
        <f>'[1]Viec 08T-2017'!J70</f>
        <v>2526</v>
      </c>
      <c r="K74" s="10">
        <f>'[1]Viec 08T-2017'!K70</f>
        <v>47</v>
      </c>
      <c r="L74" s="10">
        <f>'[1]Viec 08T-2017'!L70</f>
        <v>546</v>
      </c>
      <c r="M74" s="10">
        <f>'[1]Viec 08T-2017'!M70</f>
        <v>35</v>
      </c>
      <c r="N74" s="10">
        <f>'[1]Viec 08T-2017'!N70</f>
        <v>0</v>
      </c>
      <c r="O74" s="10">
        <f>'[1]Viec 08T-2017'!O70</f>
        <v>0</v>
      </c>
      <c r="P74" s="10">
        <f>'[1]Viec 08T-2017'!P70</f>
        <v>17</v>
      </c>
      <c r="Q74" s="10">
        <f>'[1]Viec 08T-2017'!Q70</f>
        <v>1154</v>
      </c>
      <c r="R74" s="10">
        <f>L74+M74+N74+O74+P74+Q74</f>
        <v>1752</v>
      </c>
      <c r="S74" s="24">
        <f>(J74+K74)/I74</f>
        <v>0.8114159571113213</v>
      </c>
      <c r="T74" s="31">
        <v>6334</v>
      </c>
      <c r="U74" s="33">
        <f t="shared" si="10"/>
        <v>-1967</v>
      </c>
      <c r="V74" s="33">
        <f t="shared" si="11"/>
        <v>-4902</v>
      </c>
      <c r="W74" s="22">
        <f t="shared" si="18"/>
        <v>598</v>
      </c>
      <c r="X74" s="23">
        <v>3174</v>
      </c>
      <c r="Y74" s="32">
        <f t="shared" si="12"/>
        <v>-0.8115942028985508</v>
      </c>
      <c r="Z74" s="32">
        <f t="shared" si="13"/>
        <v>0.7331791907514451</v>
      </c>
      <c r="AA74" s="34">
        <v>14</v>
      </c>
      <c r="AB74" s="34">
        <v>54</v>
      </c>
      <c r="AC74" s="23">
        <f t="shared" si="14"/>
        <v>0</v>
      </c>
      <c r="AD74" s="23">
        <f t="shared" si="15"/>
        <v>0</v>
      </c>
      <c r="AE74" s="23">
        <f t="shared" si="16"/>
        <v>0</v>
      </c>
      <c r="AF74" s="23">
        <f t="shared" si="17"/>
        <v>0</v>
      </c>
      <c r="AG74" s="23">
        <f>X74-'[2]Viec 12T-2016'!T75</f>
        <v>0</v>
      </c>
      <c r="AH74" s="23"/>
    </row>
    <row r="75" spans="1:34" s="11" customFormat="1" ht="19.5" customHeight="1">
      <c r="A75" s="12">
        <v>61</v>
      </c>
      <c r="B75" s="13" t="str">
        <f>'[1]Viec 08T-2017'!B75</f>
        <v>Vĩnh Long</v>
      </c>
      <c r="C75" s="10">
        <f>'[1]Viec 08T-2017'!C75</f>
        <v>11921</v>
      </c>
      <c r="D75" s="10">
        <v>5702</v>
      </c>
      <c r="E75" s="10">
        <v>6219</v>
      </c>
      <c r="F75" s="10">
        <f>'[1]Viec 08T-2017'!F75</f>
        <v>111</v>
      </c>
      <c r="G75" s="10">
        <f>'[1]Viec 08T-2017'!G75</f>
        <v>0</v>
      </c>
      <c r="H75" s="10">
        <f>'[1]Viec 08T-2017'!H75</f>
        <v>11810</v>
      </c>
      <c r="I75" s="10">
        <f>'[1]Viec 08T-2017'!I75</f>
        <v>9345</v>
      </c>
      <c r="J75" s="10">
        <f>'[1]Viec 08T-2017'!J75</f>
        <v>4682</v>
      </c>
      <c r="K75" s="10">
        <f>'[1]Viec 08T-2017'!K75</f>
        <v>93</v>
      </c>
      <c r="L75" s="10">
        <f>'[1]Viec 08T-2017'!L75</f>
        <v>4342</v>
      </c>
      <c r="M75" s="10">
        <f>'[1]Viec 08T-2017'!M75</f>
        <v>192</v>
      </c>
      <c r="N75" s="10">
        <f>'[1]Viec 08T-2017'!N75</f>
        <v>12</v>
      </c>
      <c r="O75" s="10">
        <f>'[1]Viec 08T-2017'!O75</f>
        <v>0</v>
      </c>
      <c r="P75" s="10">
        <f>'[1]Viec 08T-2017'!P75</f>
        <v>24</v>
      </c>
      <c r="Q75" s="10">
        <f>'[1]Viec 08T-2017'!Q75</f>
        <v>2465</v>
      </c>
      <c r="R75" s="10">
        <f>L75+M75+N75+O75+P75+Q75</f>
        <v>7035</v>
      </c>
      <c r="S75" s="24">
        <f>(J75+K75)/I75</f>
        <v>0.5109684323167469</v>
      </c>
      <c r="T75" s="31">
        <v>5702</v>
      </c>
      <c r="U75" s="33">
        <f t="shared" si="10"/>
        <v>6219</v>
      </c>
      <c r="V75" s="33">
        <f t="shared" si="11"/>
        <v>0</v>
      </c>
      <c r="W75" s="22">
        <f t="shared" si="18"/>
        <v>4570</v>
      </c>
      <c r="X75" s="23">
        <v>2900</v>
      </c>
      <c r="Y75" s="32">
        <f t="shared" si="12"/>
        <v>0.5758620689655173</v>
      </c>
      <c r="Z75" s="32">
        <f t="shared" si="13"/>
        <v>0.7912785774767146</v>
      </c>
      <c r="AA75" s="34">
        <v>22</v>
      </c>
      <c r="AB75" s="34">
        <v>58</v>
      </c>
      <c r="AC75" s="23">
        <f t="shared" si="14"/>
        <v>0</v>
      </c>
      <c r="AD75" s="23">
        <f t="shared" si="15"/>
        <v>0</v>
      </c>
      <c r="AE75" s="23">
        <f t="shared" si="16"/>
        <v>0</v>
      </c>
      <c r="AF75" s="23">
        <f t="shared" si="17"/>
        <v>0</v>
      </c>
      <c r="AG75" s="23">
        <f>X75-'[2]Viec 12T-2016'!T76</f>
        <v>0</v>
      </c>
      <c r="AH75" s="23"/>
    </row>
    <row r="76" spans="1:34" s="11" customFormat="1" ht="19.5" customHeight="1">
      <c r="A76" s="14">
        <v>62</v>
      </c>
      <c r="B76" s="13" t="str">
        <f>'[1]Viec 08T-2017'!B76</f>
        <v>Vĩnh Phúc</v>
      </c>
      <c r="C76" s="10">
        <f>'[1]Viec 08T-2017'!C76</f>
        <v>6644</v>
      </c>
      <c r="D76" s="10">
        <v>2024</v>
      </c>
      <c r="E76" s="10">
        <v>4620</v>
      </c>
      <c r="F76" s="10">
        <f>'[1]Viec 08T-2017'!F76</f>
        <v>81</v>
      </c>
      <c r="G76" s="10">
        <f>'[1]Viec 08T-2017'!G76</f>
        <v>8</v>
      </c>
      <c r="H76" s="10">
        <f>'[1]Viec 08T-2017'!H76</f>
        <v>6563</v>
      </c>
      <c r="I76" s="10">
        <f>'[1]Viec 08T-2017'!I76</f>
        <v>5333</v>
      </c>
      <c r="J76" s="10">
        <f>'[1]Viec 08T-2017'!J76</f>
        <v>4215</v>
      </c>
      <c r="K76" s="10">
        <f>'[1]Viec 08T-2017'!K76</f>
        <v>49</v>
      </c>
      <c r="L76" s="10">
        <f>'[1]Viec 08T-2017'!L76</f>
        <v>1016</v>
      </c>
      <c r="M76" s="10">
        <f>'[1]Viec 08T-2017'!M76</f>
        <v>34</v>
      </c>
      <c r="N76" s="10">
        <f>'[1]Viec 08T-2017'!N76</f>
        <v>6</v>
      </c>
      <c r="O76" s="10">
        <f>'[1]Viec 08T-2017'!O76</f>
        <v>1</v>
      </c>
      <c r="P76" s="10">
        <f>'[1]Viec 08T-2017'!P76</f>
        <v>12</v>
      </c>
      <c r="Q76" s="10">
        <f>'[1]Viec 08T-2017'!Q76</f>
        <v>1230</v>
      </c>
      <c r="R76" s="10">
        <f>L76+M76+N76+O76+P76+Q76</f>
        <v>2299</v>
      </c>
      <c r="S76" s="24">
        <f>(J76+K76)/I76</f>
        <v>0.7995499718732421</v>
      </c>
      <c r="T76" s="31">
        <v>2024</v>
      </c>
      <c r="U76" s="33">
        <f t="shared" si="10"/>
        <v>4620</v>
      </c>
      <c r="V76" s="33">
        <f t="shared" si="11"/>
        <v>0</v>
      </c>
      <c r="W76" s="22">
        <f t="shared" si="18"/>
        <v>1069</v>
      </c>
      <c r="X76" s="23">
        <v>836</v>
      </c>
      <c r="Y76" s="32">
        <f t="shared" si="12"/>
        <v>0.27870813397129185</v>
      </c>
      <c r="Z76" s="32">
        <f t="shared" si="13"/>
        <v>0.8125857077555996</v>
      </c>
      <c r="AA76" s="34">
        <v>37</v>
      </c>
      <c r="AB76" s="34">
        <v>9</v>
      </c>
      <c r="AC76" s="23">
        <f t="shared" si="14"/>
        <v>0</v>
      </c>
      <c r="AD76" s="23">
        <f t="shared" si="15"/>
        <v>0</v>
      </c>
      <c r="AE76" s="23">
        <f t="shared" si="16"/>
        <v>0</v>
      </c>
      <c r="AF76" s="23">
        <f t="shared" si="17"/>
        <v>0</v>
      </c>
      <c r="AG76" s="23">
        <f>X76-'[2]Viec 12T-2016'!T77</f>
        <v>0</v>
      </c>
      <c r="AH76" s="23"/>
    </row>
    <row r="77" spans="1:34" s="11" customFormat="1" ht="19.5" customHeight="1">
      <c r="A77" s="12">
        <v>63</v>
      </c>
      <c r="B77" s="13" t="str">
        <f>'[1]Viec 08T-2017'!B77</f>
        <v>Yên Bái</v>
      </c>
      <c r="C77" s="10">
        <f>'[1]Viec 08T-2017'!C77</f>
        <v>4616</v>
      </c>
      <c r="D77" s="10">
        <v>1293</v>
      </c>
      <c r="E77" s="10">
        <v>3323</v>
      </c>
      <c r="F77" s="10">
        <f>'[1]Viec 08T-2017'!F77</f>
        <v>44</v>
      </c>
      <c r="G77" s="10">
        <f>'[1]Viec 08T-2017'!G77</f>
        <v>0</v>
      </c>
      <c r="H77" s="10">
        <f>'[1]Viec 08T-2017'!H77</f>
        <v>4572</v>
      </c>
      <c r="I77" s="10">
        <f>'[1]Viec 08T-2017'!I77</f>
        <v>3575</v>
      </c>
      <c r="J77" s="10">
        <f>'[1]Viec 08T-2017'!J77</f>
        <v>2829</v>
      </c>
      <c r="K77" s="10">
        <f>'[1]Viec 08T-2017'!K77</f>
        <v>74</v>
      </c>
      <c r="L77" s="10">
        <f>'[1]Viec 08T-2017'!L77</f>
        <v>664</v>
      </c>
      <c r="M77" s="10">
        <f>'[1]Viec 08T-2017'!M77</f>
        <v>8</v>
      </c>
      <c r="N77" s="10">
        <f>'[1]Viec 08T-2017'!N77</f>
        <v>0</v>
      </c>
      <c r="O77" s="10">
        <f>'[1]Viec 08T-2017'!O77</f>
        <v>0</v>
      </c>
      <c r="P77" s="10">
        <f>'[1]Viec 08T-2017'!P77</f>
        <v>0</v>
      </c>
      <c r="Q77" s="10">
        <f>'[1]Viec 08T-2017'!Q77</f>
        <v>997</v>
      </c>
      <c r="R77" s="10">
        <f>L77+M77+N77+O77+P77+Q77</f>
        <v>1669</v>
      </c>
      <c r="S77" s="24">
        <f>(J77+K77)/I77</f>
        <v>0.8120279720279721</v>
      </c>
      <c r="T77" s="31">
        <v>1293</v>
      </c>
      <c r="U77" s="33">
        <f t="shared" si="10"/>
        <v>3323</v>
      </c>
      <c r="V77" s="33">
        <f t="shared" si="11"/>
        <v>0</v>
      </c>
      <c r="W77" s="22">
        <f t="shared" si="18"/>
        <v>672</v>
      </c>
      <c r="X77" s="23">
        <v>259</v>
      </c>
      <c r="Y77" s="32">
        <f t="shared" si="12"/>
        <v>1.5945945945945945</v>
      </c>
      <c r="Z77" s="32">
        <f t="shared" si="13"/>
        <v>0.781933508311461</v>
      </c>
      <c r="AA77" s="34">
        <v>47</v>
      </c>
      <c r="AB77" s="34">
        <v>5</v>
      </c>
      <c r="AC77" s="23">
        <f t="shared" si="14"/>
        <v>0</v>
      </c>
      <c r="AD77" s="23">
        <f t="shared" si="15"/>
        <v>0</v>
      </c>
      <c r="AE77" s="23">
        <f t="shared" si="16"/>
        <v>0</v>
      </c>
      <c r="AF77" s="23">
        <f t="shared" si="17"/>
        <v>0</v>
      </c>
      <c r="AG77" s="23">
        <f>X77-'[2]Viec 12T-2016'!T78</f>
        <v>0</v>
      </c>
      <c r="AH77" s="23"/>
    </row>
    <row r="78" spans="2:19" ht="15.75">
      <c r="B78" s="56"/>
      <c r="C78" s="56"/>
      <c r="D78" s="56"/>
      <c r="E78" s="56"/>
      <c r="F78" s="15"/>
      <c r="G78" s="15"/>
      <c r="H78" s="16"/>
      <c r="I78" s="16"/>
      <c r="J78" s="16"/>
      <c r="K78" s="16"/>
      <c r="L78" s="16"/>
      <c r="M78" s="16"/>
      <c r="N78" s="16"/>
      <c r="O78" s="57" t="s">
        <v>49</v>
      </c>
      <c r="P78" s="57"/>
      <c r="Q78" s="57"/>
      <c r="R78" s="57"/>
      <c r="S78" s="57"/>
    </row>
    <row r="79" spans="2:19" ht="15.75" customHeight="1">
      <c r="B79" s="19"/>
      <c r="C79" s="42" t="s">
        <v>38</v>
      </c>
      <c r="D79" s="42"/>
      <c r="E79" s="42"/>
      <c r="F79" s="18"/>
      <c r="G79" s="18"/>
      <c r="H79" s="19"/>
      <c r="I79" s="19"/>
      <c r="J79" s="19"/>
      <c r="K79" s="19"/>
      <c r="L79" s="19"/>
      <c r="M79" s="19"/>
      <c r="N79" s="41"/>
      <c r="O79" s="41"/>
      <c r="P79" s="41"/>
      <c r="Q79" s="41"/>
      <c r="R79" s="19"/>
      <c r="S79" s="19"/>
    </row>
    <row r="80" spans="2:19" ht="15.7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41"/>
      <c r="O80" s="41"/>
      <c r="P80" s="41"/>
      <c r="Q80" s="41"/>
      <c r="R80" s="19"/>
      <c r="S80" s="19"/>
    </row>
    <row r="81" spans="2:19" ht="15.7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30"/>
      <c r="O81" s="30"/>
      <c r="P81" s="30"/>
      <c r="Q81" s="30"/>
      <c r="R81" s="19"/>
      <c r="S81" s="19"/>
    </row>
    <row r="82" spans="2:19" ht="15.7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30"/>
      <c r="O82" s="30"/>
      <c r="P82" s="30"/>
      <c r="Q82" s="30"/>
      <c r="R82" s="19"/>
      <c r="S82" s="19"/>
    </row>
    <row r="83" spans="2:19" ht="15.7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30"/>
      <c r="O83" s="30"/>
      <c r="P83" s="30"/>
      <c r="Q83" s="30"/>
      <c r="R83" s="19"/>
      <c r="S83" s="19"/>
    </row>
    <row r="84" spans="2:19" ht="11.25" customHeight="1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30"/>
      <c r="O84" s="30"/>
      <c r="P84" s="30"/>
      <c r="Q84" s="30"/>
      <c r="R84" s="19"/>
      <c r="S84" s="19"/>
    </row>
    <row r="85" spans="2:19" ht="15.7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30"/>
      <c r="O85" s="30"/>
      <c r="P85" s="30"/>
      <c r="Q85" s="30"/>
      <c r="R85" s="19"/>
      <c r="S85" s="19"/>
    </row>
    <row r="86" spans="2:19" ht="15.75">
      <c r="B86" s="19"/>
      <c r="C86" s="42" t="s">
        <v>46</v>
      </c>
      <c r="D86" s="42"/>
      <c r="E86" s="42"/>
      <c r="F86" s="18"/>
      <c r="G86" s="18"/>
      <c r="H86" s="19"/>
      <c r="I86" s="19"/>
      <c r="J86" s="19"/>
      <c r="K86" s="19"/>
      <c r="L86" s="19"/>
      <c r="M86" s="19"/>
      <c r="N86" s="41"/>
      <c r="O86" s="41"/>
      <c r="P86" s="41"/>
      <c r="Q86" s="41"/>
      <c r="R86" s="19"/>
      <c r="S86" s="19"/>
    </row>
    <row r="87" ht="12.75">
      <c r="B87" s="17"/>
    </row>
  </sheetData>
  <sheetProtection/>
  <mergeCells count="46">
    <mergeCell ref="Z8:Z12"/>
    <mergeCell ref="Y8:Y12"/>
    <mergeCell ref="W8:W12"/>
    <mergeCell ref="J10:P10"/>
    <mergeCell ref="J11:J12"/>
    <mergeCell ref="K11:K12"/>
    <mergeCell ref="L11:L12"/>
    <mergeCell ref="X8:X12"/>
    <mergeCell ref="R8:R12"/>
    <mergeCell ref="S8:S12"/>
    <mergeCell ref="AA8:AA12"/>
    <mergeCell ref="T8:T12"/>
    <mergeCell ref="U8:U12"/>
    <mergeCell ref="H8:Q8"/>
    <mergeCell ref="AB8:AB12"/>
    <mergeCell ref="A8:A12"/>
    <mergeCell ref="B8:B12"/>
    <mergeCell ref="C8:E8"/>
    <mergeCell ref="F8:F12"/>
    <mergeCell ref="G8:G12"/>
    <mergeCell ref="A13:B13"/>
    <mergeCell ref="C9:C12"/>
    <mergeCell ref="D9:E9"/>
    <mergeCell ref="B78:E78"/>
    <mergeCell ref="O78:S78"/>
    <mergeCell ref="P11:P12"/>
    <mergeCell ref="D10:D12"/>
    <mergeCell ref="B1:G1"/>
    <mergeCell ref="B2:G2"/>
    <mergeCell ref="A3:L3"/>
    <mergeCell ref="A4:S6"/>
    <mergeCell ref="P7:S7"/>
    <mergeCell ref="I10:I12"/>
    <mergeCell ref="E10:E12"/>
    <mergeCell ref="H9:H12"/>
    <mergeCell ref="I9:P9"/>
    <mergeCell ref="Q9:Q12"/>
    <mergeCell ref="V8:V12"/>
    <mergeCell ref="N80:Q80"/>
    <mergeCell ref="C79:E79"/>
    <mergeCell ref="N79:Q79"/>
    <mergeCell ref="C86:E86"/>
    <mergeCell ref="N86:Q86"/>
    <mergeCell ref="M11:M12"/>
    <mergeCell ref="N11:N12"/>
    <mergeCell ref="O11:O12"/>
  </mergeCells>
  <printOptions/>
  <pageMargins left="0.35433070866141736" right="0.31496062992125984" top="0.4724409448818898" bottom="0.5511811023622047" header="0.31496062992125984" footer="0.31496062992125984"/>
  <pageSetup horizontalDpi="600" verticalDpi="600" orientation="landscape" paperSize="9" r:id="rId2"/>
  <headerFooter differentFirst="1"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I87"/>
  <sheetViews>
    <sheetView view="pageBreakPreview" zoomScale="70" zoomScaleNormal="70" zoomScaleSheetLayoutView="70" workbookViewId="0" topLeftCell="A59">
      <selection activeCell="D31" sqref="D31:E31"/>
    </sheetView>
  </sheetViews>
  <sheetFormatPr defaultColWidth="9.00390625" defaultRowHeight="15.75"/>
  <cols>
    <col min="1" max="1" width="2.50390625" style="1" customWidth="1"/>
    <col min="2" max="2" width="10.25390625" style="1" customWidth="1"/>
    <col min="3" max="3" width="7.25390625" style="1" customWidth="1"/>
    <col min="4" max="4" width="7.375" style="1" customWidth="1"/>
    <col min="5" max="5" width="6.875" style="1" customWidth="1"/>
    <col min="6" max="6" width="6.25390625" style="1" customWidth="1"/>
    <col min="7" max="7" width="6.625" style="1" customWidth="1"/>
    <col min="8" max="8" width="7.50390625" style="1" customWidth="1"/>
    <col min="9" max="10" width="7.00390625" style="1" customWidth="1"/>
    <col min="11" max="11" width="6.625" style="1" customWidth="1"/>
    <col min="12" max="12" width="5.50390625" style="1" customWidth="1"/>
    <col min="13" max="13" width="6.75390625" style="1" customWidth="1"/>
    <col min="14" max="15" width="6.50390625" style="1" customWidth="1"/>
    <col min="16" max="16" width="6.25390625" style="1" customWidth="1"/>
    <col min="17" max="17" width="6.625" style="1" customWidth="1"/>
    <col min="18" max="18" width="7.125" style="1" customWidth="1"/>
    <col min="19" max="19" width="7.00390625" style="1" customWidth="1"/>
    <col min="20" max="20" width="5.50390625" style="1" customWidth="1"/>
    <col min="21" max="21" width="14.25390625" style="1" customWidth="1"/>
    <col min="22" max="22" width="13.00390625" style="1" customWidth="1"/>
    <col min="23" max="23" width="8.125" style="1" customWidth="1"/>
    <col min="24" max="24" width="12.00390625" style="1" customWidth="1"/>
    <col min="25" max="25" width="14.50390625" style="1" customWidth="1"/>
    <col min="26" max="33" width="9.00390625" style="1" customWidth="1"/>
    <col min="34" max="34" width="13.25390625" style="1" bestFit="1" customWidth="1"/>
    <col min="35" max="16384" width="9.00390625" style="1" customWidth="1"/>
  </cols>
  <sheetData>
    <row r="1" spans="2:10" ht="18.75" customHeight="1">
      <c r="B1" s="44" t="s">
        <v>0</v>
      </c>
      <c r="C1" s="44"/>
      <c r="D1" s="44"/>
      <c r="E1" s="44"/>
      <c r="F1" s="44"/>
      <c r="G1" s="44"/>
      <c r="H1" s="44"/>
      <c r="I1" s="20"/>
      <c r="J1" s="20"/>
    </row>
    <row r="2" spans="2:10" ht="31.5" customHeight="1">
      <c r="B2" s="45" t="s">
        <v>1</v>
      </c>
      <c r="C2" s="45"/>
      <c r="D2" s="45"/>
      <c r="E2" s="45"/>
      <c r="F2" s="45"/>
      <c r="G2" s="45"/>
      <c r="H2" s="45"/>
      <c r="I2" s="21"/>
      <c r="J2" s="21"/>
    </row>
    <row r="3" spans="1:16" ht="6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P3" s="2"/>
    </row>
    <row r="4" spans="1:20" ht="15.75" customHeight="1">
      <c r="A4" s="47" t="s">
        <v>48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0" ht="22.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ht="13.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64" t="s">
        <v>39</v>
      </c>
      <c r="R7" s="49"/>
      <c r="S7" s="49"/>
      <c r="T7" s="49"/>
    </row>
    <row r="8" spans="1:29" ht="14.25" customHeight="1">
      <c r="A8" s="60" t="s">
        <v>3</v>
      </c>
      <c r="B8" s="60" t="s">
        <v>4</v>
      </c>
      <c r="C8" s="43" t="s">
        <v>5</v>
      </c>
      <c r="D8" s="43"/>
      <c r="E8" s="43"/>
      <c r="F8" s="50" t="s">
        <v>6</v>
      </c>
      <c r="G8" s="43" t="s">
        <v>7</v>
      </c>
      <c r="H8" s="53" t="s">
        <v>8</v>
      </c>
      <c r="I8" s="53"/>
      <c r="J8" s="53"/>
      <c r="K8" s="53"/>
      <c r="L8" s="53"/>
      <c r="M8" s="53"/>
      <c r="N8" s="53"/>
      <c r="O8" s="53"/>
      <c r="P8" s="53"/>
      <c r="Q8" s="53"/>
      <c r="R8" s="53"/>
      <c r="S8" s="63" t="s">
        <v>9</v>
      </c>
      <c r="T8" s="43" t="s">
        <v>41</v>
      </c>
      <c r="U8" s="59" t="s">
        <v>54</v>
      </c>
      <c r="V8" s="58" t="s">
        <v>16</v>
      </c>
      <c r="W8" s="38" t="s">
        <v>55</v>
      </c>
      <c r="X8" s="58" t="s">
        <v>50</v>
      </c>
      <c r="Y8" s="58" t="s">
        <v>51</v>
      </c>
      <c r="Z8" s="58" t="s">
        <v>44</v>
      </c>
      <c r="AA8" s="38" t="s">
        <v>45</v>
      </c>
      <c r="AB8" s="58" t="s">
        <v>52</v>
      </c>
      <c r="AC8" s="58" t="s">
        <v>53</v>
      </c>
    </row>
    <row r="9" spans="1:29" ht="14.25" customHeight="1">
      <c r="A9" s="60"/>
      <c r="B9" s="60"/>
      <c r="C9" s="43" t="s">
        <v>10</v>
      </c>
      <c r="D9" s="43" t="s">
        <v>11</v>
      </c>
      <c r="E9" s="43"/>
      <c r="F9" s="51"/>
      <c r="G9" s="43"/>
      <c r="H9" s="43" t="s">
        <v>14</v>
      </c>
      <c r="I9" s="53" t="s">
        <v>12</v>
      </c>
      <c r="J9" s="53"/>
      <c r="K9" s="53"/>
      <c r="L9" s="53"/>
      <c r="M9" s="53"/>
      <c r="N9" s="53"/>
      <c r="O9" s="53"/>
      <c r="P9" s="53"/>
      <c r="Q9" s="53"/>
      <c r="R9" s="43" t="s">
        <v>13</v>
      </c>
      <c r="S9" s="63"/>
      <c r="T9" s="43"/>
      <c r="U9" s="59"/>
      <c r="V9" s="58"/>
      <c r="W9" s="39"/>
      <c r="X9" s="58"/>
      <c r="Y9" s="58"/>
      <c r="Z9" s="58"/>
      <c r="AA9" s="39"/>
      <c r="AB9" s="58"/>
      <c r="AC9" s="58"/>
    </row>
    <row r="10" spans="1:29" ht="14.25" customHeight="1">
      <c r="A10" s="60"/>
      <c r="B10" s="60"/>
      <c r="C10" s="43"/>
      <c r="D10" s="43" t="s">
        <v>15</v>
      </c>
      <c r="E10" s="43" t="s">
        <v>16</v>
      </c>
      <c r="F10" s="51"/>
      <c r="G10" s="43"/>
      <c r="H10" s="43"/>
      <c r="I10" s="50" t="s">
        <v>14</v>
      </c>
      <c r="J10" s="61" t="s">
        <v>11</v>
      </c>
      <c r="K10" s="62"/>
      <c r="L10" s="62"/>
      <c r="M10" s="62"/>
      <c r="N10" s="62"/>
      <c r="O10" s="62"/>
      <c r="P10" s="62"/>
      <c r="Q10" s="62"/>
      <c r="R10" s="43"/>
      <c r="S10" s="63"/>
      <c r="T10" s="43"/>
      <c r="U10" s="59"/>
      <c r="V10" s="58"/>
      <c r="W10" s="39"/>
      <c r="X10" s="58"/>
      <c r="Y10" s="58"/>
      <c r="Z10" s="58"/>
      <c r="AA10" s="39"/>
      <c r="AB10" s="58"/>
      <c r="AC10" s="58"/>
    </row>
    <row r="11" spans="1:29" ht="12.75" customHeight="1">
      <c r="A11" s="60"/>
      <c r="B11" s="60"/>
      <c r="C11" s="43"/>
      <c r="D11" s="43"/>
      <c r="E11" s="43"/>
      <c r="F11" s="51"/>
      <c r="G11" s="43"/>
      <c r="H11" s="43"/>
      <c r="I11" s="51"/>
      <c r="J11" s="53" t="s">
        <v>17</v>
      </c>
      <c r="K11" s="43" t="s">
        <v>18</v>
      </c>
      <c r="L11" s="50" t="s">
        <v>40</v>
      </c>
      <c r="M11" s="43" t="s">
        <v>19</v>
      </c>
      <c r="N11" s="43" t="s">
        <v>20</v>
      </c>
      <c r="O11" s="43" t="s">
        <v>21</v>
      </c>
      <c r="P11" s="43" t="s">
        <v>22</v>
      </c>
      <c r="Q11" s="53" t="s">
        <v>23</v>
      </c>
      <c r="R11" s="43"/>
      <c r="S11" s="63"/>
      <c r="T11" s="43"/>
      <c r="U11" s="59"/>
      <c r="V11" s="58"/>
      <c r="W11" s="39"/>
      <c r="X11" s="58"/>
      <c r="Y11" s="58"/>
      <c r="Z11" s="58"/>
      <c r="AA11" s="39"/>
      <c r="AB11" s="58"/>
      <c r="AC11" s="58"/>
    </row>
    <row r="12" spans="1:29" ht="56.25" customHeight="1">
      <c r="A12" s="60"/>
      <c r="B12" s="60"/>
      <c r="C12" s="43"/>
      <c r="D12" s="43"/>
      <c r="E12" s="43"/>
      <c r="F12" s="52"/>
      <c r="G12" s="43"/>
      <c r="H12" s="43"/>
      <c r="I12" s="52"/>
      <c r="J12" s="53"/>
      <c r="K12" s="43"/>
      <c r="L12" s="52"/>
      <c r="M12" s="43"/>
      <c r="N12" s="43"/>
      <c r="O12" s="43"/>
      <c r="P12" s="43"/>
      <c r="Q12" s="53"/>
      <c r="R12" s="43"/>
      <c r="S12" s="63"/>
      <c r="T12" s="43"/>
      <c r="U12" s="59"/>
      <c r="V12" s="58"/>
      <c r="W12" s="40"/>
      <c r="X12" s="58"/>
      <c r="Y12" s="58"/>
      <c r="Z12" s="58"/>
      <c r="AA12" s="40"/>
      <c r="AB12" s="58"/>
      <c r="AC12" s="58"/>
    </row>
    <row r="13" spans="1:21" ht="13.5" customHeight="1">
      <c r="A13" s="54" t="s">
        <v>24</v>
      </c>
      <c r="B13" s="55"/>
      <c r="C13" s="5" t="s">
        <v>25</v>
      </c>
      <c r="D13" s="4">
        <v>2</v>
      </c>
      <c r="E13" s="5" t="s">
        <v>26</v>
      </c>
      <c r="F13" s="5" t="s">
        <v>27</v>
      </c>
      <c r="G13" s="5" t="s">
        <v>28</v>
      </c>
      <c r="H13" s="5" t="s">
        <v>29</v>
      </c>
      <c r="I13" s="7">
        <v>7</v>
      </c>
      <c r="J13" s="5" t="s">
        <v>30</v>
      </c>
      <c r="K13" s="5" t="s">
        <v>31</v>
      </c>
      <c r="L13" s="7">
        <v>10</v>
      </c>
      <c r="M13" s="5" t="s">
        <v>32</v>
      </c>
      <c r="N13" s="5" t="s">
        <v>33</v>
      </c>
      <c r="O13" s="7">
        <v>13</v>
      </c>
      <c r="P13" s="5" t="s">
        <v>34</v>
      </c>
      <c r="Q13" s="7">
        <v>15</v>
      </c>
      <c r="R13" s="5" t="s">
        <v>35</v>
      </c>
      <c r="S13" s="5" t="s">
        <v>36</v>
      </c>
      <c r="T13" s="5" t="s">
        <v>42</v>
      </c>
      <c r="U13" s="25"/>
    </row>
    <row r="14" spans="1:35" ht="20.25" customHeight="1">
      <c r="A14" s="6"/>
      <c r="B14" s="8" t="s">
        <v>37</v>
      </c>
      <c r="C14" s="26">
        <f aca="true" t="shared" si="0" ref="C14:R14">SUM(C15:C77)</f>
        <v>151305926349.73102</v>
      </c>
      <c r="D14" s="26">
        <f t="shared" si="0"/>
        <v>104473399783.6324</v>
      </c>
      <c r="E14" s="26">
        <f t="shared" si="0"/>
        <v>46832526566.09859</v>
      </c>
      <c r="F14" s="26">
        <f t="shared" si="0"/>
        <v>5716487204.530001</v>
      </c>
      <c r="G14" s="26">
        <f t="shared" si="0"/>
        <v>2235236195.7629995</v>
      </c>
      <c r="H14" s="26">
        <f t="shared" si="0"/>
        <v>145589439144.37802</v>
      </c>
      <c r="I14" s="26">
        <f t="shared" si="0"/>
        <v>100307815243.598</v>
      </c>
      <c r="J14" s="26">
        <f t="shared" si="0"/>
        <v>11658982300.551</v>
      </c>
      <c r="K14" s="26">
        <f t="shared" si="0"/>
        <v>9764424987.23</v>
      </c>
      <c r="L14" s="26">
        <f t="shared" si="0"/>
        <v>3325873.3899999997</v>
      </c>
      <c r="M14" s="26">
        <f t="shared" si="0"/>
        <v>73172769703.06302</v>
      </c>
      <c r="N14" s="26">
        <f t="shared" si="0"/>
        <v>2949239870.999999</v>
      </c>
      <c r="O14" s="26">
        <f t="shared" si="0"/>
        <v>1368865266.729</v>
      </c>
      <c r="P14" s="26">
        <f t="shared" si="0"/>
        <v>48218401</v>
      </c>
      <c r="Q14" s="26">
        <f t="shared" si="0"/>
        <v>1341988840.635</v>
      </c>
      <c r="R14" s="26">
        <f t="shared" si="0"/>
        <v>45281623901.147</v>
      </c>
      <c r="S14" s="27">
        <f aca="true" t="shared" si="1" ref="S14:S45">M14+N14+O14+P14+Q14+R14</f>
        <v>124162705983.57402</v>
      </c>
      <c r="T14" s="28">
        <f aca="true" t="shared" si="2" ref="T14:T45">(J14+K14+L14)/I14</f>
        <v>0.21360980806067875</v>
      </c>
      <c r="U14" s="29">
        <v>104473399783.63242</v>
      </c>
      <c r="V14" s="29">
        <f aca="true" t="shared" si="3" ref="V14:V45">C14-U14</f>
        <v>46832526566.0986</v>
      </c>
      <c r="W14" s="29">
        <f aca="true" t="shared" si="4" ref="W14:W45">D14-U14</f>
        <v>0</v>
      </c>
      <c r="X14" s="22">
        <f aca="true" t="shared" si="5" ref="X14:X45">M14+N14+O14+P14+Q14</f>
        <v>78881082082.42702</v>
      </c>
      <c r="Y14" s="34">
        <v>57143231420.13242</v>
      </c>
      <c r="Z14" s="32">
        <f aca="true" t="shared" si="6" ref="Z14:Z45">(X14-Y14)/Y14</f>
        <v>0.38040989496152333</v>
      </c>
      <c r="AA14" s="32">
        <f aca="true" t="shared" si="7" ref="AA14:AA45">I14/H14</f>
        <v>0.6889772763265117</v>
      </c>
      <c r="AB14" s="32"/>
      <c r="AC14" s="32"/>
      <c r="AD14" s="36">
        <f aca="true" t="shared" si="8" ref="AD14:AD45">C14-D14-E14</f>
        <v>0</v>
      </c>
      <c r="AE14" s="35">
        <f aca="true" t="shared" si="9" ref="AE14:AE45">C14-F14-H14</f>
        <v>0.822998046875</v>
      </c>
      <c r="AF14" s="35">
        <f aca="true" t="shared" si="10" ref="AF14:AF45">H14-I14-R14</f>
        <v>-0.3669891357421875</v>
      </c>
      <c r="AG14" s="35">
        <f aca="true" t="shared" si="11" ref="AG14:AG45">I14-J14-K14-L14-M14-N14-O14-P14-Q14</f>
        <v>0</v>
      </c>
      <c r="AH14" s="35">
        <f>Y14-'[2]Tien 12T-2016'!U15</f>
        <v>0</v>
      </c>
      <c r="AI14" s="32"/>
    </row>
    <row r="15" spans="1:34" s="11" customFormat="1" ht="20.25" customHeight="1">
      <c r="A15" s="12">
        <v>1</v>
      </c>
      <c r="B15" s="13" t="str">
        <f>'[1]Tien 08T-2017'!B15</f>
        <v>An Giang</v>
      </c>
      <c r="C15" s="27">
        <f>'[1]Tien 08T-2017'!C15</f>
        <v>2867689489</v>
      </c>
      <c r="D15" s="27">
        <v>1712426486</v>
      </c>
      <c r="E15" s="27">
        <v>1155263003</v>
      </c>
      <c r="F15" s="27">
        <f>'[1]Tien 08T-2017'!F15</f>
        <v>50348843</v>
      </c>
      <c r="G15" s="27">
        <f>'[1]Tien 08T-2017'!G15</f>
        <v>1346678</v>
      </c>
      <c r="H15" s="27">
        <f>'[1]Tien 08T-2017'!H15</f>
        <v>2817340646</v>
      </c>
      <c r="I15" s="27">
        <f>'[1]Tien 08T-2017'!I15</f>
        <v>1979132011</v>
      </c>
      <c r="J15" s="27">
        <f>'[1]Tien 08T-2017'!J15</f>
        <v>256780884</v>
      </c>
      <c r="K15" s="27">
        <f>'[1]Tien 08T-2017'!K15</f>
        <v>34147197</v>
      </c>
      <c r="L15" s="27">
        <f>'[1]Tien 08T-2017'!L15</f>
        <v>12085</v>
      </c>
      <c r="M15" s="27">
        <f>'[1]Tien 08T-2017'!M15</f>
        <v>1629502204</v>
      </c>
      <c r="N15" s="27">
        <f>'[1]Tien 08T-2017'!N15</f>
        <v>49754294</v>
      </c>
      <c r="O15" s="27">
        <f>'[1]Tien 08T-2017'!O15</f>
        <v>2195656</v>
      </c>
      <c r="P15" s="27">
        <f>'[1]Tien 08T-2017'!P15</f>
        <v>0</v>
      </c>
      <c r="Q15" s="27">
        <f>'[1]Tien 08T-2017'!Q15</f>
        <v>6739691</v>
      </c>
      <c r="R15" s="27">
        <f>'[1]Tien 08T-2017'!R15</f>
        <v>838208635</v>
      </c>
      <c r="S15" s="27">
        <f t="shared" si="1"/>
        <v>2526400480</v>
      </c>
      <c r="T15" s="28">
        <f t="shared" si="2"/>
        <v>0.1470039211042805</v>
      </c>
      <c r="U15" s="29">
        <v>1712426486</v>
      </c>
      <c r="V15" s="29">
        <f t="shared" si="3"/>
        <v>1155263003</v>
      </c>
      <c r="W15" s="29">
        <f t="shared" si="4"/>
        <v>0</v>
      </c>
      <c r="X15" s="22">
        <f t="shared" si="5"/>
        <v>1688191845</v>
      </c>
      <c r="Y15" s="31">
        <v>1086570801</v>
      </c>
      <c r="Z15" s="32">
        <f t="shared" si="6"/>
        <v>0.5536878438536285</v>
      </c>
      <c r="AA15" s="32">
        <f t="shared" si="7"/>
        <v>0.7024823263065222</v>
      </c>
      <c r="AB15" s="34">
        <v>7</v>
      </c>
      <c r="AC15" s="34">
        <v>53</v>
      </c>
      <c r="AD15" s="36">
        <f t="shared" si="8"/>
        <v>0</v>
      </c>
      <c r="AE15" s="35">
        <f t="shared" si="9"/>
        <v>0</v>
      </c>
      <c r="AF15" s="35">
        <f t="shared" si="10"/>
        <v>0</v>
      </c>
      <c r="AG15" s="35">
        <f t="shared" si="11"/>
        <v>0</v>
      </c>
      <c r="AH15" s="35">
        <f>Y15-'[2]Tien 12T-2016'!U16</f>
        <v>0</v>
      </c>
    </row>
    <row r="16" spans="1:34" s="11" customFormat="1" ht="20.25" customHeight="1">
      <c r="A16" s="14">
        <v>2</v>
      </c>
      <c r="B16" s="13" t="str">
        <f>'[1]Tien 08T-2017'!B16</f>
        <v>Bạc Liêu</v>
      </c>
      <c r="C16" s="27">
        <f>'[1]Tien 08T-2017'!C16</f>
        <v>621861327</v>
      </c>
      <c r="D16" s="27">
        <v>325536286</v>
      </c>
      <c r="E16" s="27">
        <v>296325041</v>
      </c>
      <c r="F16" s="27">
        <f>'[1]Tien 08T-2017'!F16</f>
        <v>2883573</v>
      </c>
      <c r="G16" s="27">
        <f>'[1]Tien 08T-2017'!G16</f>
        <v>0</v>
      </c>
      <c r="H16" s="27">
        <f>'[1]Tien 08T-2017'!H16</f>
        <v>618977754</v>
      </c>
      <c r="I16" s="27">
        <f>'[1]Tien 08T-2017'!I16</f>
        <v>490266308</v>
      </c>
      <c r="J16" s="27">
        <f>'[1]Tien 08T-2017'!J16</f>
        <v>55282165</v>
      </c>
      <c r="K16" s="27">
        <f>'[1]Tien 08T-2017'!K16</f>
        <v>10519247</v>
      </c>
      <c r="L16" s="27">
        <f>'[1]Tien 08T-2017'!L16</f>
        <v>0</v>
      </c>
      <c r="M16" s="27">
        <f>'[1]Tien 08T-2017'!M16</f>
        <v>414333455</v>
      </c>
      <c r="N16" s="27">
        <f>'[1]Tien 08T-2017'!N16</f>
        <v>7469638</v>
      </c>
      <c r="O16" s="27">
        <f>'[1]Tien 08T-2017'!O16</f>
        <v>940717</v>
      </c>
      <c r="P16" s="27">
        <f>'[1]Tien 08T-2017'!P16</f>
        <v>989000</v>
      </c>
      <c r="Q16" s="27">
        <f>'[1]Tien 08T-2017'!Q16</f>
        <v>732086</v>
      </c>
      <c r="R16" s="27">
        <f>'[1]Tien 08T-2017'!R16</f>
        <v>128711446</v>
      </c>
      <c r="S16" s="27">
        <f t="shared" si="1"/>
        <v>553176342</v>
      </c>
      <c r="T16" s="28">
        <f t="shared" si="2"/>
        <v>0.1342156516290734</v>
      </c>
      <c r="U16" s="29">
        <v>325536286</v>
      </c>
      <c r="V16" s="29">
        <f t="shared" si="3"/>
        <v>296325041</v>
      </c>
      <c r="W16" s="29">
        <f t="shared" si="4"/>
        <v>0</v>
      </c>
      <c r="X16" s="22">
        <f t="shared" si="5"/>
        <v>424464896</v>
      </c>
      <c r="Y16" s="31">
        <v>178505573</v>
      </c>
      <c r="Z16" s="32">
        <f t="shared" si="6"/>
        <v>1.377880358951034</v>
      </c>
      <c r="AA16" s="32">
        <f t="shared" si="7"/>
        <v>0.7920580422022727</v>
      </c>
      <c r="AB16" s="34">
        <v>40</v>
      </c>
      <c r="AC16" s="34">
        <v>56</v>
      </c>
      <c r="AD16" s="36">
        <f t="shared" si="8"/>
        <v>0</v>
      </c>
      <c r="AE16" s="35">
        <f t="shared" si="9"/>
        <v>0</v>
      </c>
      <c r="AF16" s="35">
        <f t="shared" si="10"/>
        <v>0</v>
      </c>
      <c r="AG16" s="35">
        <f t="shared" si="11"/>
        <v>0</v>
      </c>
      <c r="AH16" s="35">
        <f>Y16-'[2]Tien 12T-2016'!U17</f>
        <v>0</v>
      </c>
    </row>
    <row r="17" spans="1:34" s="11" customFormat="1" ht="20.25" customHeight="1">
      <c r="A17" s="12">
        <v>3</v>
      </c>
      <c r="B17" s="13" t="str">
        <f>'[1]Tien 08T-2017'!B17</f>
        <v>Bắc Giang</v>
      </c>
      <c r="C17" s="27">
        <f>'[1]Tien 08T-2017'!C17</f>
        <v>1270786978.9</v>
      </c>
      <c r="D17" s="27">
        <v>1078894605.2</v>
      </c>
      <c r="E17" s="27">
        <v>191892373.70000005</v>
      </c>
      <c r="F17" s="27">
        <f>'[1]Tien 08T-2017'!F17</f>
        <v>256362168.1</v>
      </c>
      <c r="G17" s="27">
        <f>'[1]Tien 08T-2017'!G17</f>
        <v>22408</v>
      </c>
      <c r="H17" s="27">
        <f>'[1]Tien 08T-2017'!H17</f>
        <v>1014424810.8</v>
      </c>
      <c r="I17" s="27">
        <f>'[1]Tien 08T-2017'!I17</f>
        <v>699198957.3</v>
      </c>
      <c r="J17" s="27">
        <f>'[1]Tien 08T-2017'!J17</f>
        <v>89450181.7</v>
      </c>
      <c r="K17" s="27">
        <f>'[1]Tien 08T-2017'!K17</f>
        <v>18320141.4</v>
      </c>
      <c r="L17" s="27">
        <f>'[1]Tien 08T-2017'!L17</f>
        <v>29443</v>
      </c>
      <c r="M17" s="27">
        <f>'[1]Tien 08T-2017'!M17</f>
        <v>513813084.2</v>
      </c>
      <c r="N17" s="27">
        <f>'[1]Tien 08T-2017'!N17</f>
        <v>74758954</v>
      </c>
      <c r="O17" s="27">
        <f>'[1]Tien 08T-2017'!O17</f>
        <v>113936</v>
      </c>
      <c r="P17" s="27">
        <f>'[1]Tien 08T-2017'!P17</f>
        <v>0</v>
      </c>
      <c r="Q17" s="27">
        <f>'[1]Tien 08T-2017'!Q17</f>
        <v>2713217</v>
      </c>
      <c r="R17" s="27">
        <f>'[1]Tien 08T-2017'!R17</f>
        <v>315225853.5</v>
      </c>
      <c r="S17" s="27">
        <f t="shared" si="1"/>
        <v>906625044.7</v>
      </c>
      <c r="T17" s="28">
        <f t="shared" si="2"/>
        <v>0.15417609676689945</v>
      </c>
      <c r="U17" s="29">
        <v>1078894605.2</v>
      </c>
      <c r="V17" s="29">
        <f t="shared" si="3"/>
        <v>191892373.70000005</v>
      </c>
      <c r="W17" s="29">
        <f t="shared" si="4"/>
        <v>0</v>
      </c>
      <c r="X17" s="22">
        <f t="shared" si="5"/>
        <v>591399191.2</v>
      </c>
      <c r="Y17" s="31">
        <v>895190277.6</v>
      </c>
      <c r="Z17" s="32">
        <f t="shared" si="6"/>
        <v>-0.33935923345197866</v>
      </c>
      <c r="AA17" s="32">
        <f t="shared" si="7"/>
        <v>0.6892565618033285</v>
      </c>
      <c r="AB17" s="34">
        <v>23</v>
      </c>
      <c r="AC17" s="34">
        <v>50</v>
      </c>
      <c r="AD17" s="36">
        <f t="shared" si="8"/>
        <v>0</v>
      </c>
      <c r="AE17" s="35">
        <f t="shared" si="9"/>
        <v>0</v>
      </c>
      <c r="AF17" s="35">
        <f t="shared" si="10"/>
        <v>0</v>
      </c>
      <c r="AG17" s="35">
        <f t="shared" si="11"/>
        <v>-5.960464477539063E-08</v>
      </c>
      <c r="AH17" s="35">
        <f>Y17-'[2]Tien 12T-2016'!U18</f>
        <v>0</v>
      </c>
    </row>
    <row r="18" spans="1:34" s="11" customFormat="1" ht="20.25" customHeight="1">
      <c r="A18" s="14">
        <v>4</v>
      </c>
      <c r="B18" s="13" t="str">
        <f>'[1]Tien 08T-2017'!B18</f>
        <v>Bắc Kạn</v>
      </c>
      <c r="C18" s="27">
        <f>'[1]Tien 08T-2017'!C18</f>
        <v>81361499</v>
      </c>
      <c r="D18" s="27">
        <v>25209610</v>
      </c>
      <c r="E18" s="27">
        <v>56151889</v>
      </c>
      <c r="F18" s="27">
        <f>'[1]Tien 08T-2017'!F18</f>
        <v>1709955</v>
      </c>
      <c r="G18" s="27">
        <f>'[1]Tien 08T-2017'!G18</f>
        <v>2468558</v>
      </c>
      <c r="H18" s="27">
        <f>'[1]Tien 08T-2017'!H18</f>
        <v>79651544</v>
      </c>
      <c r="I18" s="27">
        <f>'[1]Tien 08T-2017'!I18</f>
        <v>65167303</v>
      </c>
      <c r="J18" s="27">
        <f>'[1]Tien 08T-2017'!J18</f>
        <v>7546241</v>
      </c>
      <c r="K18" s="27">
        <f>'[1]Tien 08T-2017'!K18</f>
        <v>8083494</v>
      </c>
      <c r="L18" s="27">
        <f>'[1]Tien 08T-2017'!L18</f>
        <v>26387</v>
      </c>
      <c r="M18" s="27">
        <f>'[1]Tien 08T-2017'!M18</f>
        <v>48404475</v>
      </c>
      <c r="N18" s="27">
        <f>'[1]Tien 08T-2017'!N18</f>
        <v>1077161</v>
      </c>
      <c r="O18" s="27">
        <f>'[1]Tien 08T-2017'!O18</f>
        <v>0</v>
      </c>
      <c r="P18" s="27">
        <f>'[1]Tien 08T-2017'!P18</f>
        <v>0</v>
      </c>
      <c r="Q18" s="27">
        <f>'[1]Tien 08T-2017'!Q18</f>
        <v>29545</v>
      </c>
      <c r="R18" s="27">
        <f>'[1]Tien 08T-2017'!R18</f>
        <v>14484241</v>
      </c>
      <c r="S18" s="27">
        <f t="shared" si="1"/>
        <v>63995422</v>
      </c>
      <c r="T18" s="28">
        <f t="shared" si="2"/>
        <v>0.24024505049717954</v>
      </c>
      <c r="U18" s="29">
        <v>25209610</v>
      </c>
      <c r="V18" s="29">
        <f t="shared" si="3"/>
        <v>56151889</v>
      </c>
      <c r="W18" s="29">
        <f t="shared" si="4"/>
        <v>0</v>
      </c>
      <c r="X18" s="22">
        <f t="shared" si="5"/>
        <v>49511181</v>
      </c>
      <c r="Y18" s="31">
        <v>16411746</v>
      </c>
      <c r="Z18" s="32">
        <f t="shared" si="6"/>
        <v>2.0168137503468553</v>
      </c>
      <c r="AA18" s="32">
        <f t="shared" si="7"/>
        <v>0.8181549249064148</v>
      </c>
      <c r="AB18" s="34">
        <v>60</v>
      </c>
      <c r="AC18" s="34">
        <v>20</v>
      </c>
      <c r="AD18" s="36">
        <f t="shared" si="8"/>
        <v>0</v>
      </c>
      <c r="AE18" s="35">
        <f t="shared" si="9"/>
        <v>0</v>
      </c>
      <c r="AF18" s="35">
        <f t="shared" si="10"/>
        <v>0</v>
      </c>
      <c r="AG18" s="35">
        <f t="shared" si="11"/>
        <v>0</v>
      </c>
      <c r="AH18" s="35">
        <f>Y18-'[2]Tien 12T-2016'!U19</f>
        <v>0</v>
      </c>
    </row>
    <row r="19" spans="1:34" s="11" customFormat="1" ht="20.25" customHeight="1">
      <c r="A19" s="12">
        <v>5</v>
      </c>
      <c r="B19" s="13" t="str">
        <f>'[1]Tien 08T-2017'!B19</f>
        <v>Bắc Ninh</v>
      </c>
      <c r="C19" s="27">
        <f>'[1]Tien 08T-2017'!C19</f>
        <v>1320357292.901</v>
      </c>
      <c r="D19" s="27">
        <v>814267855.9289999</v>
      </c>
      <c r="E19" s="27">
        <v>506089436.9720001</v>
      </c>
      <c r="F19" s="27">
        <f>'[1]Tien 08T-2017'!F19</f>
        <v>59099272.333000004</v>
      </c>
      <c r="G19" s="27">
        <f>'[1]Tien 08T-2017'!G19</f>
        <v>24133795</v>
      </c>
      <c r="H19" s="27">
        <f>'[1]Tien 08T-2017'!H19</f>
        <v>1261258020.5679998</v>
      </c>
      <c r="I19" s="27">
        <f>'[1]Tien 08T-2017'!I19</f>
        <v>1022563339.5680001</v>
      </c>
      <c r="J19" s="27">
        <f>'[1]Tien 08T-2017'!J19</f>
        <v>98125500.081</v>
      </c>
      <c r="K19" s="27">
        <f>'[1]Tien 08T-2017'!K19</f>
        <v>158307468</v>
      </c>
      <c r="L19" s="27">
        <f>'[1]Tien 08T-2017'!L19</f>
        <v>61015</v>
      </c>
      <c r="M19" s="27">
        <f>'[1]Tien 08T-2017'!M19</f>
        <v>750745800.487</v>
      </c>
      <c r="N19" s="27">
        <f>'[1]Tien 08T-2017'!N19</f>
        <v>8151760</v>
      </c>
      <c r="O19" s="27">
        <f>'[1]Tien 08T-2017'!O19</f>
        <v>2592450</v>
      </c>
      <c r="P19" s="27">
        <f>'[1]Tien 08T-2017'!P19</f>
        <v>0</v>
      </c>
      <c r="Q19" s="27">
        <f>'[1]Tien 08T-2017'!Q19</f>
        <v>4579346</v>
      </c>
      <c r="R19" s="27">
        <f>'[1]Tien 08T-2017'!R19</f>
        <v>238694681</v>
      </c>
      <c r="S19" s="27">
        <f t="shared" si="1"/>
        <v>1004764037.487</v>
      </c>
      <c r="T19" s="28">
        <f t="shared" si="2"/>
        <v>0.2508343230741681</v>
      </c>
      <c r="U19" s="29">
        <v>814267855.9289999</v>
      </c>
      <c r="V19" s="29">
        <f t="shared" si="3"/>
        <v>506089436.9720001</v>
      </c>
      <c r="W19" s="29">
        <f t="shared" si="4"/>
        <v>0</v>
      </c>
      <c r="X19" s="22">
        <f t="shared" si="5"/>
        <v>766069356.487</v>
      </c>
      <c r="Y19" s="31">
        <v>626144973.9289999</v>
      </c>
      <c r="Z19" s="32">
        <f t="shared" si="6"/>
        <v>0.22346962506141022</v>
      </c>
      <c r="AA19" s="32">
        <f t="shared" si="7"/>
        <v>0.8107487309436454</v>
      </c>
      <c r="AB19" s="34">
        <v>22</v>
      </c>
      <c r="AC19" s="34">
        <v>16</v>
      </c>
      <c r="AD19" s="36">
        <f t="shared" si="8"/>
        <v>0</v>
      </c>
      <c r="AE19" s="35">
        <f t="shared" si="9"/>
        <v>0</v>
      </c>
      <c r="AF19" s="35">
        <f t="shared" si="10"/>
        <v>-2.384185791015625E-07</v>
      </c>
      <c r="AG19" s="35">
        <f t="shared" si="11"/>
        <v>1.1920928955078125E-07</v>
      </c>
      <c r="AH19" s="35">
        <f>Y19-'[2]Tien 12T-2016'!U20</f>
        <v>0</v>
      </c>
    </row>
    <row r="20" spans="1:34" s="11" customFormat="1" ht="20.25" customHeight="1">
      <c r="A20" s="14">
        <v>6</v>
      </c>
      <c r="B20" s="13" t="str">
        <f>'[1]Tien 08T-2017'!B20</f>
        <v>Bến Tre</v>
      </c>
      <c r="C20" s="27">
        <f>'[1]Tien 08T-2017'!C20</f>
        <v>789406806.947</v>
      </c>
      <c r="D20" s="27">
        <v>482499457.7279999</v>
      </c>
      <c r="E20" s="27">
        <v>306907349.2190001</v>
      </c>
      <c r="F20" s="27">
        <f>'[1]Tien 08T-2017'!F20</f>
        <v>24828607.063</v>
      </c>
      <c r="G20" s="27">
        <f>'[1]Tien 08T-2017'!G20</f>
        <v>2051831.4</v>
      </c>
      <c r="H20" s="27">
        <f>'[1]Tien 08T-2017'!H20</f>
        <v>764578199.884</v>
      </c>
      <c r="I20" s="27">
        <f>'[1]Tien 08T-2017'!I20</f>
        <v>602307287.523</v>
      </c>
      <c r="J20" s="27">
        <f>'[1]Tien 08T-2017'!J20</f>
        <v>102127428.05999997</v>
      </c>
      <c r="K20" s="27">
        <f>'[1]Tien 08T-2017'!K20</f>
        <v>18548105.235999998</v>
      </c>
      <c r="L20" s="27">
        <f>'[1]Tien 08T-2017'!L20</f>
        <v>0</v>
      </c>
      <c r="M20" s="27">
        <f>'[1]Tien 08T-2017'!M20</f>
        <v>466590624.135</v>
      </c>
      <c r="N20" s="27">
        <f>'[1]Tien 08T-2017'!N20</f>
        <v>12496959.918</v>
      </c>
      <c r="O20" s="27">
        <f>'[1]Tien 08T-2017'!O20</f>
        <v>39729.87</v>
      </c>
      <c r="P20" s="27">
        <f>'[1]Tien 08T-2017'!P20</f>
        <v>0</v>
      </c>
      <c r="Q20" s="27">
        <f>'[1]Tien 08T-2017'!Q20</f>
        <v>2504440.304</v>
      </c>
      <c r="R20" s="27">
        <f>'[1]Tien 08T-2017'!R20</f>
        <v>162270912.361</v>
      </c>
      <c r="S20" s="27">
        <f t="shared" si="1"/>
        <v>643902666.588</v>
      </c>
      <c r="T20" s="28">
        <f t="shared" si="2"/>
        <v>0.20035542620159946</v>
      </c>
      <c r="U20" s="29">
        <v>482499457.7279999</v>
      </c>
      <c r="V20" s="29">
        <f t="shared" si="3"/>
        <v>306907349.2190001</v>
      </c>
      <c r="W20" s="29">
        <f t="shared" si="4"/>
        <v>0</v>
      </c>
      <c r="X20" s="22">
        <f t="shared" si="5"/>
        <v>481631754.227</v>
      </c>
      <c r="Y20" s="31">
        <v>338669417.4509999</v>
      </c>
      <c r="Z20" s="32">
        <f t="shared" si="6"/>
        <v>0.4221294554790571</v>
      </c>
      <c r="AA20" s="32">
        <f t="shared" si="7"/>
        <v>0.7877641392527026</v>
      </c>
      <c r="AB20" s="34">
        <v>32</v>
      </c>
      <c r="AC20" s="34">
        <v>35</v>
      </c>
      <c r="AD20" s="36">
        <f t="shared" si="8"/>
        <v>0</v>
      </c>
      <c r="AE20" s="35">
        <f t="shared" si="9"/>
        <v>0</v>
      </c>
      <c r="AF20" s="35">
        <f t="shared" si="10"/>
        <v>0</v>
      </c>
      <c r="AG20" s="35">
        <f t="shared" si="11"/>
        <v>6.752088665962219E-08</v>
      </c>
      <c r="AH20" s="35">
        <f>Y20-'[2]Tien 12T-2016'!U21</f>
        <v>0</v>
      </c>
    </row>
    <row r="21" spans="1:34" s="11" customFormat="1" ht="20.25" customHeight="1">
      <c r="A21" s="12">
        <v>7</v>
      </c>
      <c r="B21" s="13" t="str">
        <f>'[1]Tien 08T-2017'!B21</f>
        <v>Bình Dương</v>
      </c>
      <c r="C21" s="27">
        <f>'[1]Tien 08T-2017'!C21</f>
        <v>5035501040</v>
      </c>
      <c r="D21" s="27">
        <v>3564307847</v>
      </c>
      <c r="E21" s="27">
        <v>1471193193</v>
      </c>
      <c r="F21" s="27">
        <f>'[1]Tien 08T-2017'!F21</f>
        <v>91192375</v>
      </c>
      <c r="G21" s="27">
        <f>'[1]Tien 08T-2017'!G21</f>
        <v>153792376</v>
      </c>
      <c r="H21" s="27">
        <f>'[1]Tien 08T-2017'!H21</f>
        <v>4944308665</v>
      </c>
      <c r="I21" s="27">
        <f>'[1]Tien 08T-2017'!I21</f>
        <v>4299564651</v>
      </c>
      <c r="J21" s="27">
        <f>'[1]Tien 08T-2017'!J21</f>
        <v>727998431</v>
      </c>
      <c r="K21" s="27">
        <f>'[1]Tien 08T-2017'!K21</f>
        <v>171979267</v>
      </c>
      <c r="L21" s="27">
        <f>'[1]Tien 08T-2017'!L21</f>
        <v>0</v>
      </c>
      <c r="M21" s="27">
        <f>'[1]Tien 08T-2017'!M21</f>
        <v>3111726760</v>
      </c>
      <c r="N21" s="27">
        <f>'[1]Tien 08T-2017'!N21</f>
        <v>205563725</v>
      </c>
      <c r="O21" s="27">
        <f>'[1]Tien 08T-2017'!O21</f>
        <v>26713663</v>
      </c>
      <c r="P21" s="27">
        <f>'[1]Tien 08T-2017'!P21</f>
        <v>0</v>
      </c>
      <c r="Q21" s="27">
        <f>'[1]Tien 08T-2017'!Q21</f>
        <v>55582805</v>
      </c>
      <c r="R21" s="27">
        <f>'[1]Tien 08T-2017'!R21</f>
        <v>644744014</v>
      </c>
      <c r="S21" s="27">
        <f t="shared" si="1"/>
        <v>4044330967</v>
      </c>
      <c r="T21" s="28">
        <f t="shared" si="2"/>
        <v>0.20931833128516433</v>
      </c>
      <c r="U21" s="29">
        <v>3564307847</v>
      </c>
      <c r="V21" s="29">
        <f t="shared" si="3"/>
        <v>1471193193</v>
      </c>
      <c r="W21" s="29">
        <f t="shared" si="4"/>
        <v>0</v>
      </c>
      <c r="X21" s="22">
        <f t="shared" si="5"/>
        <v>3399586953</v>
      </c>
      <c r="Y21" s="31">
        <v>2965788774</v>
      </c>
      <c r="Z21" s="32">
        <f t="shared" si="6"/>
        <v>0.1462673885621768</v>
      </c>
      <c r="AA21" s="32">
        <f t="shared" si="7"/>
        <v>0.8695987532970901</v>
      </c>
      <c r="AB21" s="34">
        <v>3</v>
      </c>
      <c r="AC21" s="34">
        <v>31</v>
      </c>
      <c r="AD21" s="36">
        <f t="shared" si="8"/>
        <v>0</v>
      </c>
      <c r="AE21" s="35">
        <f t="shared" si="9"/>
        <v>0</v>
      </c>
      <c r="AF21" s="35">
        <f t="shared" si="10"/>
        <v>0</v>
      </c>
      <c r="AG21" s="35">
        <f t="shared" si="11"/>
        <v>0</v>
      </c>
      <c r="AH21" s="35">
        <f>Y21-'[2]Tien 12T-2016'!U22</f>
        <v>0</v>
      </c>
    </row>
    <row r="22" spans="1:34" s="11" customFormat="1" ht="20.25" customHeight="1">
      <c r="A22" s="14">
        <v>8</v>
      </c>
      <c r="B22" s="13" t="str">
        <f>'[1]Tien 08T-2017'!B22</f>
        <v>Bình Định</v>
      </c>
      <c r="C22" s="27">
        <f>'[1]Tien 08T-2017'!C22</f>
        <v>1179306245</v>
      </c>
      <c r="D22" s="27">
        <v>834462458</v>
      </c>
      <c r="E22" s="27">
        <v>344843787</v>
      </c>
      <c r="F22" s="27">
        <f>'[1]Tien 08T-2017'!F22</f>
        <v>6652406</v>
      </c>
      <c r="G22" s="27">
        <f>'[1]Tien 08T-2017'!G22</f>
        <v>1770383</v>
      </c>
      <c r="H22" s="27">
        <f>'[1]Tien 08T-2017'!H22</f>
        <v>1172653839</v>
      </c>
      <c r="I22" s="27">
        <f>'[1]Tien 08T-2017'!I22</f>
        <v>687990192</v>
      </c>
      <c r="J22" s="27">
        <f>'[1]Tien 08T-2017'!J22</f>
        <v>93718273</v>
      </c>
      <c r="K22" s="27">
        <f>'[1]Tien 08T-2017'!K22</f>
        <v>38295742</v>
      </c>
      <c r="L22" s="27">
        <f>'[1]Tien 08T-2017'!L22</f>
        <v>0</v>
      </c>
      <c r="M22" s="27">
        <f>'[1]Tien 08T-2017'!M22</f>
        <v>507767803</v>
      </c>
      <c r="N22" s="27">
        <f>'[1]Tien 08T-2017'!N22</f>
        <v>16104775</v>
      </c>
      <c r="O22" s="27">
        <f>'[1]Tien 08T-2017'!O22</f>
        <v>999346</v>
      </c>
      <c r="P22" s="27">
        <f>'[1]Tien 08T-2017'!P22</f>
        <v>0</v>
      </c>
      <c r="Q22" s="27">
        <f>'[1]Tien 08T-2017'!Q22</f>
        <v>31104253</v>
      </c>
      <c r="R22" s="27">
        <f>'[1]Tien 08T-2017'!R22</f>
        <v>484663647</v>
      </c>
      <c r="S22" s="27">
        <f t="shared" si="1"/>
        <v>1040639824</v>
      </c>
      <c r="T22" s="28">
        <f t="shared" si="2"/>
        <v>0.1918835712123059</v>
      </c>
      <c r="U22" s="29">
        <v>834462458</v>
      </c>
      <c r="V22" s="29">
        <f t="shared" si="3"/>
        <v>344843787</v>
      </c>
      <c r="W22" s="29">
        <f t="shared" si="4"/>
        <v>0</v>
      </c>
      <c r="X22" s="22">
        <f t="shared" si="5"/>
        <v>555976177</v>
      </c>
      <c r="Y22" s="31">
        <v>313742017</v>
      </c>
      <c r="Z22" s="32">
        <f t="shared" si="6"/>
        <v>0.7720807124153856</v>
      </c>
      <c r="AA22" s="32">
        <f t="shared" si="7"/>
        <v>0.586695040871307</v>
      </c>
      <c r="AB22" s="34">
        <v>26</v>
      </c>
      <c r="AC22" s="34">
        <v>41</v>
      </c>
      <c r="AD22" s="36">
        <f t="shared" si="8"/>
        <v>0</v>
      </c>
      <c r="AE22" s="35">
        <f t="shared" si="9"/>
        <v>0</v>
      </c>
      <c r="AF22" s="35">
        <f t="shared" si="10"/>
        <v>0</v>
      </c>
      <c r="AG22" s="35">
        <f t="shared" si="11"/>
        <v>0</v>
      </c>
      <c r="AH22" s="35">
        <f>Y22-'[2]Tien 12T-2016'!U23</f>
        <v>0</v>
      </c>
    </row>
    <row r="23" spans="1:34" s="11" customFormat="1" ht="20.25" customHeight="1">
      <c r="A23" s="12">
        <v>9</v>
      </c>
      <c r="B23" s="13" t="str">
        <f>'[1]Tien 08T-2017'!B23</f>
        <v>Bình Phước</v>
      </c>
      <c r="C23" s="27">
        <f>'[1]Tien 08T-2017'!C23</f>
        <v>1259615705.6</v>
      </c>
      <c r="D23" s="27">
        <v>852817352</v>
      </c>
      <c r="E23" s="27">
        <v>406798353.5999999</v>
      </c>
      <c r="F23" s="27">
        <f>'[1]Tien 08T-2017'!F23</f>
        <v>30273983</v>
      </c>
      <c r="G23" s="27">
        <f>'[1]Tien 08T-2017'!G23</f>
        <v>82400</v>
      </c>
      <c r="H23" s="27">
        <f>'[1]Tien 08T-2017'!H23</f>
        <v>1229341722.6</v>
      </c>
      <c r="I23" s="27">
        <f>'[1]Tien 08T-2017'!I23</f>
        <v>869932586.6</v>
      </c>
      <c r="J23" s="27">
        <f>'[1]Tien 08T-2017'!J23</f>
        <v>95607201.776</v>
      </c>
      <c r="K23" s="27">
        <f>'[1]Tien 08T-2017'!K23</f>
        <v>40900258</v>
      </c>
      <c r="L23" s="27">
        <f>'[1]Tien 08T-2017'!L23</f>
        <v>0</v>
      </c>
      <c r="M23" s="27">
        <f>'[1]Tien 08T-2017'!M23</f>
        <v>686584941.824</v>
      </c>
      <c r="N23" s="27">
        <f>'[1]Tien 08T-2017'!N23</f>
        <v>36409150</v>
      </c>
      <c r="O23" s="27">
        <f>'[1]Tien 08T-2017'!O23</f>
        <v>4270265</v>
      </c>
      <c r="P23" s="27">
        <f>'[1]Tien 08T-2017'!P23</f>
        <v>0</v>
      </c>
      <c r="Q23" s="27">
        <f>'[1]Tien 08T-2017'!Q23</f>
        <v>6160770</v>
      </c>
      <c r="R23" s="27">
        <f>'[1]Tien 08T-2017'!R23</f>
        <v>359409136</v>
      </c>
      <c r="S23" s="27">
        <f t="shared" si="1"/>
        <v>1092834262.824</v>
      </c>
      <c r="T23" s="28">
        <f t="shared" si="2"/>
        <v>0.15691728517668105</v>
      </c>
      <c r="U23" s="29">
        <v>852817352</v>
      </c>
      <c r="V23" s="29">
        <f t="shared" si="3"/>
        <v>406798353.5999999</v>
      </c>
      <c r="W23" s="29">
        <f t="shared" si="4"/>
        <v>0</v>
      </c>
      <c r="X23" s="22">
        <f t="shared" si="5"/>
        <v>733425126.824</v>
      </c>
      <c r="Y23" s="31">
        <v>549369219</v>
      </c>
      <c r="Z23" s="32">
        <f t="shared" si="6"/>
        <v>0.33503134405497154</v>
      </c>
      <c r="AA23" s="32">
        <f t="shared" si="7"/>
        <v>0.7076409842823308</v>
      </c>
      <c r="AB23" s="34">
        <v>24</v>
      </c>
      <c r="AC23" s="34">
        <v>46</v>
      </c>
      <c r="AD23" s="36">
        <f t="shared" si="8"/>
        <v>0</v>
      </c>
      <c r="AE23" s="35">
        <f t="shared" si="9"/>
        <v>0</v>
      </c>
      <c r="AF23" s="35">
        <f t="shared" si="10"/>
        <v>0</v>
      </c>
      <c r="AG23" s="35">
        <f t="shared" si="11"/>
        <v>0</v>
      </c>
      <c r="AH23" s="35">
        <f>Y23-'[2]Tien 12T-2016'!U24</f>
        <v>0</v>
      </c>
    </row>
    <row r="24" spans="1:34" s="11" customFormat="1" ht="20.25" customHeight="1">
      <c r="A24" s="14">
        <v>10</v>
      </c>
      <c r="B24" s="13" t="str">
        <f>'[1]Tien 08T-2017'!B24</f>
        <v>Bình Thuận</v>
      </c>
      <c r="C24" s="27">
        <f>'[1]Tien 08T-2017'!C24</f>
        <v>1381042930</v>
      </c>
      <c r="D24" s="27">
        <v>965114975</v>
      </c>
      <c r="E24" s="27">
        <v>415927955</v>
      </c>
      <c r="F24" s="27">
        <f>'[1]Tien 08T-2017'!F24</f>
        <v>10393094</v>
      </c>
      <c r="G24" s="27">
        <f>'[1]Tien 08T-2017'!G24</f>
        <v>7065161</v>
      </c>
      <c r="H24" s="27">
        <f>'[1]Tien 08T-2017'!H24</f>
        <v>1370649836</v>
      </c>
      <c r="I24" s="27">
        <f>'[1]Tien 08T-2017'!I24</f>
        <v>964188587</v>
      </c>
      <c r="J24" s="27">
        <f>'[1]Tien 08T-2017'!J24</f>
        <v>92022983</v>
      </c>
      <c r="K24" s="27">
        <f>'[1]Tien 08T-2017'!K24</f>
        <v>44502148</v>
      </c>
      <c r="L24" s="27">
        <f>'[1]Tien 08T-2017'!L24</f>
        <v>0</v>
      </c>
      <c r="M24" s="27">
        <f>'[1]Tien 08T-2017'!M24</f>
        <v>707093742</v>
      </c>
      <c r="N24" s="27">
        <f>'[1]Tien 08T-2017'!N24</f>
        <v>85070524</v>
      </c>
      <c r="O24" s="27">
        <f>'[1]Tien 08T-2017'!O24</f>
        <v>6591566</v>
      </c>
      <c r="P24" s="27">
        <f>'[1]Tien 08T-2017'!P24</f>
        <v>353094</v>
      </c>
      <c r="Q24" s="27">
        <f>'[1]Tien 08T-2017'!Q24</f>
        <v>28554530</v>
      </c>
      <c r="R24" s="27">
        <f>'[1]Tien 08T-2017'!R24</f>
        <v>406461249</v>
      </c>
      <c r="S24" s="27">
        <f t="shared" si="1"/>
        <v>1234124705</v>
      </c>
      <c r="T24" s="28">
        <f t="shared" si="2"/>
        <v>0.14159587952061084</v>
      </c>
      <c r="U24" s="29">
        <v>965114975</v>
      </c>
      <c r="V24" s="29">
        <f t="shared" si="3"/>
        <v>415927955</v>
      </c>
      <c r="W24" s="29">
        <f t="shared" si="4"/>
        <v>0</v>
      </c>
      <c r="X24" s="22">
        <f t="shared" si="5"/>
        <v>827663456</v>
      </c>
      <c r="Y24" s="31">
        <v>610798373</v>
      </c>
      <c r="Z24" s="32">
        <f t="shared" si="6"/>
        <v>0.35505183475660634</v>
      </c>
      <c r="AA24" s="32">
        <f t="shared" si="7"/>
        <v>0.703453618623568</v>
      </c>
      <c r="AB24" s="34">
        <v>20</v>
      </c>
      <c r="AC24" s="34">
        <v>55</v>
      </c>
      <c r="AD24" s="36">
        <f t="shared" si="8"/>
        <v>0</v>
      </c>
      <c r="AE24" s="35">
        <f t="shared" si="9"/>
        <v>0</v>
      </c>
      <c r="AF24" s="35">
        <f t="shared" si="10"/>
        <v>0</v>
      </c>
      <c r="AG24" s="35">
        <f t="shared" si="11"/>
        <v>0</v>
      </c>
      <c r="AH24" s="35">
        <f>Y24-'[2]Tien 12T-2016'!U25</f>
        <v>0</v>
      </c>
    </row>
    <row r="25" spans="1:34" s="11" customFormat="1" ht="20.25" customHeight="1">
      <c r="A25" s="12">
        <v>11</v>
      </c>
      <c r="B25" s="13" t="str">
        <f>'[1]Tien 08T-2017'!B25</f>
        <v>BR-Vũng Tàu</v>
      </c>
      <c r="C25" s="27">
        <f>'[1]Tien 08T-2017'!C25</f>
        <v>2822883377.232</v>
      </c>
      <c r="D25" s="27">
        <v>1613381302.7020001</v>
      </c>
      <c r="E25" s="27">
        <v>1209502074.5299997</v>
      </c>
      <c r="F25" s="27">
        <f>'[1]Tien 08T-2017'!F25</f>
        <v>118044227.794</v>
      </c>
      <c r="G25" s="27">
        <f>'[1]Tien 08T-2017'!G25</f>
        <v>163195196.582</v>
      </c>
      <c r="H25" s="27">
        <f>'[1]Tien 08T-2017'!H25</f>
        <v>2704839149.4379997</v>
      </c>
      <c r="I25" s="27">
        <f>'[1]Tien 08T-2017'!I25</f>
        <v>2039485813.9490001</v>
      </c>
      <c r="J25" s="27">
        <f>'[1]Tien 08T-2017'!J25</f>
        <v>460403682.35</v>
      </c>
      <c r="K25" s="27">
        <f>'[1]Tien 08T-2017'!K25</f>
        <v>86145483.493</v>
      </c>
      <c r="L25" s="27">
        <f>'[1]Tien 08T-2017'!L25</f>
        <v>0</v>
      </c>
      <c r="M25" s="27">
        <f>'[1]Tien 08T-2017'!M25</f>
        <v>1419905800.663</v>
      </c>
      <c r="N25" s="27">
        <f>'[1]Tien 08T-2017'!N25</f>
        <v>52623367.712</v>
      </c>
      <c r="O25" s="27">
        <f>'[1]Tien 08T-2017'!O25</f>
        <v>9047401</v>
      </c>
      <c r="P25" s="27">
        <f>'[1]Tien 08T-2017'!P25</f>
        <v>0</v>
      </c>
      <c r="Q25" s="27">
        <f>'[1]Tien 08T-2017'!Q25</f>
        <v>11360078.731</v>
      </c>
      <c r="R25" s="27">
        <f>'[1]Tien 08T-2017'!R25</f>
        <v>665353335.4890001</v>
      </c>
      <c r="S25" s="27">
        <f t="shared" si="1"/>
        <v>2158289983.5950003</v>
      </c>
      <c r="T25" s="28">
        <f t="shared" si="2"/>
        <v>0.2679838036160359</v>
      </c>
      <c r="U25" s="29">
        <v>1613381302.7020001</v>
      </c>
      <c r="V25" s="29">
        <f t="shared" si="3"/>
        <v>1209502074.5299997</v>
      </c>
      <c r="W25" s="29">
        <f t="shared" si="4"/>
        <v>0</v>
      </c>
      <c r="X25" s="22">
        <f t="shared" si="5"/>
        <v>1492936648.106</v>
      </c>
      <c r="Y25" s="31">
        <v>947352732.3830001</v>
      </c>
      <c r="Z25" s="32">
        <f t="shared" si="6"/>
        <v>0.5759036703790585</v>
      </c>
      <c r="AA25" s="32">
        <f t="shared" si="7"/>
        <v>0.7540137144098776</v>
      </c>
      <c r="AB25" s="34">
        <v>8</v>
      </c>
      <c r="AC25" s="34">
        <v>13</v>
      </c>
      <c r="AD25" s="36">
        <f t="shared" si="8"/>
        <v>0</v>
      </c>
      <c r="AE25" s="35">
        <f t="shared" si="9"/>
        <v>0</v>
      </c>
      <c r="AF25" s="35">
        <f t="shared" si="10"/>
        <v>0</v>
      </c>
      <c r="AG25" s="35">
        <f t="shared" si="11"/>
        <v>-1.5832483768463135E-07</v>
      </c>
      <c r="AH25" s="35">
        <f>Y25-'[2]Tien 12T-2016'!U26</f>
        <v>0</v>
      </c>
    </row>
    <row r="26" spans="1:34" s="11" customFormat="1" ht="20.25" customHeight="1">
      <c r="A26" s="14">
        <v>12</v>
      </c>
      <c r="B26" s="13" t="str">
        <f>'[1]Tien 08T-2017'!B26</f>
        <v>Cà Mau</v>
      </c>
      <c r="C26" s="27">
        <f>'[1]Tien 08T-2017'!C26</f>
        <v>915872595</v>
      </c>
      <c r="D26" s="27">
        <v>660502110</v>
      </c>
      <c r="E26" s="27">
        <v>255370485</v>
      </c>
      <c r="F26" s="27">
        <f>'[1]Tien 08T-2017'!F26</f>
        <v>28780208</v>
      </c>
      <c r="G26" s="27">
        <f>'[1]Tien 08T-2017'!G26</f>
        <v>304769</v>
      </c>
      <c r="H26" s="27">
        <f>'[1]Tien 08T-2017'!H26</f>
        <v>887092387</v>
      </c>
      <c r="I26" s="27">
        <f>'[1]Tien 08T-2017'!I26</f>
        <v>523171976</v>
      </c>
      <c r="J26" s="27">
        <f>'[1]Tien 08T-2017'!J26</f>
        <v>105783439</v>
      </c>
      <c r="K26" s="27">
        <f>'[1]Tien 08T-2017'!K26</f>
        <v>17863632</v>
      </c>
      <c r="L26" s="27">
        <f>'[1]Tien 08T-2017'!L26</f>
        <v>3722</v>
      </c>
      <c r="M26" s="27">
        <f>'[1]Tien 08T-2017'!M26</f>
        <v>334688442</v>
      </c>
      <c r="N26" s="27">
        <f>'[1]Tien 08T-2017'!N26</f>
        <v>10252265</v>
      </c>
      <c r="O26" s="27">
        <f>'[1]Tien 08T-2017'!O26</f>
        <v>53531494</v>
      </c>
      <c r="P26" s="27">
        <f>'[1]Tien 08T-2017'!P26</f>
        <v>0</v>
      </c>
      <c r="Q26" s="27">
        <f>'[1]Tien 08T-2017'!Q26</f>
        <v>1048982</v>
      </c>
      <c r="R26" s="27">
        <f>'[1]Tien 08T-2017'!R26</f>
        <v>363920411</v>
      </c>
      <c r="S26" s="27">
        <f t="shared" si="1"/>
        <v>763441594</v>
      </c>
      <c r="T26" s="28">
        <f t="shared" si="2"/>
        <v>0.23634827298165528</v>
      </c>
      <c r="U26" s="29">
        <v>660502110</v>
      </c>
      <c r="V26" s="29">
        <f t="shared" si="3"/>
        <v>255370485</v>
      </c>
      <c r="W26" s="29">
        <f t="shared" si="4"/>
        <v>0</v>
      </c>
      <c r="X26" s="22">
        <f t="shared" si="5"/>
        <v>399521183</v>
      </c>
      <c r="Y26" s="31">
        <v>331595980</v>
      </c>
      <c r="Z26" s="32">
        <f t="shared" si="6"/>
        <v>0.20484326438456824</v>
      </c>
      <c r="AA26" s="32">
        <f t="shared" si="7"/>
        <v>0.5897604169158539</v>
      </c>
      <c r="AB26" s="34">
        <v>29</v>
      </c>
      <c r="AC26" s="34">
        <v>22</v>
      </c>
      <c r="AD26" s="36">
        <f t="shared" si="8"/>
        <v>0</v>
      </c>
      <c r="AE26" s="35">
        <f t="shared" si="9"/>
        <v>0</v>
      </c>
      <c r="AF26" s="35">
        <f t="shared" si="10"/>
        <v>0</v>
      </c>
      <c r="AG26" s="35">
        <f t="shared" si="11"/>
        <v>0</v>
      </c>
      <c r="AH26" s="35">
        <f>Y26-'[2]Tien 12T-2016'!U27</f>
        <v>0</v>
      </c>
    </row>
    <row r="27" spans="1:34" s="11" customFormat="1" ht="20.25" customHeight="1">
      <c r="A27" s="12">
        <v>13</v>
      </c>
      <c r="B27" s="13" t="str">
        <f>'[1]Tien 08T-2017'!B27</f>
        <v>Cao Bằng</v>
      </c>
      <c r="C27" s="27">
        <f>'[1]Tien 08T-2017'!C27</f>
        <v>48979691</v>
      </c>
      <c r="D27" s="27">
        <v>34516440</v>
      </c>
      <c r="E27" s="27">
        <v>14463251</v>
      </c>
      <c r="F27" s="27">
        <f>'[1]Tien 08T-2017'!F27</f>
        <v>334082</v>
      </c>
      <c r="G27" s="27">
        <f>'[1]Tien 08T-2017'!G27</f>
        <v>9337894</v>
      </c>
      <c r="H27" s="27">
        <f>'[1]Tien 08T-2017'!H27</f>
        <v>48645609</v>
      </c>
      <c r="I27" s="27">
        <f>'[1]Tien 08T-2017'!I27</f>
        <v>27271650</v>
      </c>
      <c r="J27" s="27">
        <f>'[1]Tien 08T-2017'!J27</f>
        <v>9149172</v>
      </c>
      <c r="K27" s="27">
        <f>'[1]Tien 08T-2017'!K27</f>
        <v>403902</v>
      </c>
      <c r="L27" s="27">
        <f>'[1]Tien 08T-2017'!L27</f>
        <v>36258</v>
      </c>
      <c r="M27" s="27">
        <f>'[1]Tien 08T-2017'!M27</f>
        <v>17456259</v>
      </c>
      <c r="N27" s="27">
        <f>'[1]Tien 08T-2017'!N27</f>
        <v>2000</v>
      </c>
      <c r="O27" s="27">
        <f>'[1]Tien 08T-2017'!O27</f>
        <v>151773</v>
      </c>
      <c r="P27" s="27">
        <f>'[1]Tien 08T-2017'!P27</f>
        <v>0</v>
      </c>
      <c r="Q27" s="27">
        <f>'[1]Tien 08T-2017'!Q27</f>
        <v>72286</v>
      </c>
      <c r="R27" s="27">
        <f>'[1]Tien 08T-2017'!R27</f>
        <v>21373959</v>
      </c>
      <c r="S27" s="27">
        <f t="shared" si="1"/>
        <v>39056277</v>
      </c>
      <c r="T27" s="28">
        <f t="shared" si="2"/>
        <v>0.35162272909779935</v>
      </c>
      <c r="U27" s="29">
        <v>34516440</v>
      </c>
      <c r="V27" s="29">
        <f t="shared" si="3"/>
        <v>14463251</v>
      </c>
      <c r="W27" s="29">
        <f t="shared" si="4"/>
        <v>0</v>
      </c>
      <c r="X27" s="22">
        <f t="shared" si="5"/>
        <v>17682318</v>
      </c>
      <c r="Y27" s="31">
        <v>14657297</v>
      </c>
      <c r="Z27" s="32">
        <f t="shared" si="6"/>
        <v>0.206383277899056</v>
      </c>
      <c r="AA27" s="32">
        <f t="shared" si="7"/>
        <v>0.5606189450727197</v>
      </c>
      <c r="AB27" s="34">
        <v>62</v>
      </c>
      <c r="AC27" s="34">
        <v>4</v>
      </c>
      <c r="AD27" s="36">
        <f t="shared" si="8"/>
        <v>0</v>
      </c>
      <c r="AE27" s="35">
        <f t="shared" si="9"/>
        <v>0</v>
      </c>
      <c r="AF27" s="35">
        <f t="shared" si="10"/>
        <v>0</v>
      </c>
      <c r="AG27" s="35">
        <f t="shared" si="11"/>
        <v>0</v>
      </c>
      <c r="AH27" s="35">
        <f>Y27-'[2]Tien 12T-2016'!U28</f>
        <v>0</v>
      </c>
    </row>
    <row r="28" spans="1:34" s="11" customFormat="1" ht="20.25" customHeight="1">
      <c r="A28" s="14">
        <v>14</v>
      </c>
      <c r="B28" s="13" t="str">
        <f>'[1]Tien 08T-2017'!B28</f>
        <v>Cần Thơ</v>
      </c>
      <c r="C28" s="27">
        <f>'[1]Tien 08T-2017'!C28</f>
        <v>2570163684.791</v>
      </c>
      <c r="D28" s="27">
        <v>1994507082</v>
      </c>
      <c r="E28" s="27">
        <v>575656602.7909999</v>
      </c>
      <c r="F28" s="27">
        <f>'[1]Tien 08T-2017'!F28</f>
        <v>97167523</v>
      </c>
      <c r="G28" s="27">
        <f>'[1]Tien 08T-2017'!G28</f>
        <v>195498806</v>
      </c>
      <c r="H28" s="27">
        <f>'[1]Tien 08T-2017'!H28</f>
        <v>2472996161.791</v>
      </c>
      <c r="I28" s="27">
        <f>'[1]Tien 08T-2017'!I28</f>
        <v>1991243514.791</v>
      </c>
      <c r="J28" s="27">
        <f>'[1]Tien 08T-2017'!J28</f>
        <v>409445401.697</v>
      </c>
      <c r="K28" s="27">
        <f>'[1]Tien 08T-2017'!K28</f>
        <v>44544611</v>
      </c>
      <c r="L28" s="27">
        <f>'[1]Tien 08T-2017'!L28</f>
        <v>0</v>
      </c>
      <c r="M28" s="27">
        <f>'[1]Tien 08T-2017'!M28</f>
        <v>1411778480.0939999</v>
      </c>
      <c r="N28" s="27">
        <f>'[1]Tien 08T-2017'!N28</f>
        <v>58721571</v>
      </c>
      <c r="O28" s="27">
        <f>'[1]Tien 08T-2017'!O28</f>
        <v>28177968</v>
      </c>
      <c r="P28" s="27">
        <f>'[1]Tien 08T-2017'!P28</f>
        <v>37508</v>
      </c>
      <c r="Q28" s="27">
        <f>'[1]Tien 08T-2017'!Q28</f>
        <v>38537975</v>
      </c>
      <c r="R28" s="27">
        <f>'[1]Tien 08T-2017'!R28</f>
        <v>481752647</v>
      </c>
      <c r="S28" s="27">
        <f t="shared" si="1"/>
        <v>2019006149.0939999</v>
      </c>
      <c r="T28" s="28">
        <f t="shared" si="2"/>
        <v>0.22799321596015373</v>
      </c>
      <c r="U28" s="29">
        <v>1994507082</v>
      </c>
      <c r="V28" s="29">
        <f t="shared" si="3"/>
        <v>575656602.7909999</v>
      </c>
      <c r="W28" s="29">
        <f t="shared" si="4"/>
        <v>0</v>
      </c>
      <c r="X28" s="22">
        <f t="shared" si="5"/>
        <v>1537253502.0939999</v>
      </c>
      <c r="Y28" s="31">
        <v>1392437920</v>
      </c>
      <c r="Z28" s="32">
        <f t="shared" si="6"/>
        <v>0.10400146391732844</v>
      </c>
      <c r="AA28" s="32">
        <f t="shared" si="7"/>
        <v>0.805194745368669</v>
      </c>
      <c r="AB28" s="34">
        <v>9</v>
      </c>
      <c r="AC28" s="34">
        <v>24</v>
      </c>
      <c r="AD28" s="36">
        <f t="shared" si="8"/>
        <v>0</v>
      </c>
      <c r="AE28" s="35">
        <f t="shared" si="9"/>
        <v>0</v>
      </c>
      <c r="AF28" s="35">
        <f t="shared" si="10"/>
        <v>0</v>
      </c>
      <c r="AG28" s="35">
        <f t="shared" si="11"/>
        <v>0</v>
      </c>
      <c r="AH28" s="35">
        <f>Y28-'[2]Tien 12T-2016'!U29</f>
        <v>0</v>
      </c>
    </row>
    <row r="29" spans="1:34" s="11" customFormat="1" ht="20.25" customHeight="1">
      <c r="A29" s="12">
        <v>15</v>
      </c>
      <c r="B29" s="13" t="str">
        <f>'[1]Tien 08T-2017'!B29</f>
        <v>Đà Nẵng</v>
      </c>
      <c r="C29" s="27">
        <f>'[1]Tien 08T-2017'!C29</f>
        <v>2373222831</v>
      </c>
      <c r="D29" s="27">
        <v>1515530864</v>
      </c>
      <c r="E29" s="27">
        <v>857691967</v>
      </c>
      <c r="F29" s="27">
        <f>'[1]Tien 08T-2017'!F29</f>
        <v>43331378</v>
      </c>
      <c r="G29" s="27">
        <f>'[1]Tien 08T-2017'!G29</f>
        <v>265093708</v>
      </c>
      <c r="H29" s="27">
        <f>'[1]Tien 08T-2017'!H29</f>
        <v>2329891453</v>
      </c>
      <c r="I29" s="27">
        <f>'[1]Tien 08T-2017'!I29</f>
        <v>1989586601.948</v>
      </c>
      <c r="J29" s="27">
        <f>'[1]Tien 08T-2017'!J29</f>
        <v>251907840</v>
      </c>
      <c r="K29" s="27">
        <f>'[1]Tien 08T-2017'!K29</f>
        <v>60252214</v>
      </c>
      <c r="L29" s="27">
        <f>'[1]Tien 08T-2017'!L29</f>
        <v>29182</v>
      </c>
      <c r="M29" s="27">
        <f>'[1]Tien 08T-2017'!M29</f>
        <v>1636643999.948</v>
      </c>
      <c r="N29" s="27">
        <f>'[1]Tien 08T-2017'!N29</f>
        <v>26270279</v>
      </c>
      <c r="O29" s="27">
        <f>'[1]Tien 08T-2017'!O29</f>
        <v>7118202</v>
      </c>
      <c r="P29" s="27">
        <f>'[1]Tien 08T-2017'!P29</f>
        <v>0</v>
      </c>
      <c r="Q29" s="27">
        <f>'[1]Tien 08T-2017'!Q29</f>
        <v>7364885</v>
      </c>
      <c r="R29" s="27">
        <f>'[1]Tien 08T-2017'!R29</f>
        <v>340304851.052</v>
      </c>
      <c r="S29" s="27">
        <f t="shared" si="1"/>
        <v>2017702217</v>
      </c>
      <c r="T29" s="28">
        <f t="shared" si="2"/>
        <v>0.1569116095244792</v>
      </c>
      <c r="U29" s="29">
        <v>1515530864</v>
      </c>
      <c r="V29" s="29">
        <f t="shared" si="3"/>
        <v>857691967</v>
      </c>
      <c r="W29" s="29">
        <f t="shared" si="4"/>
        <v>0</v>
      </c>
      <c r="X29" s="22">
        <f t="shared" si="5"/>
        <v>1677397365.948</v>
      </c>
      <c r="Y29" s="31">
        <v>1242098601</v>
      </c>
      <c r="Z29" s="32">
        <f t="shared" si="6"/>
        <v>0.3504542752061275</v>
      </c>
      <c r="AA29" s="32">
        <f t="shared" si="7"/>
        <v>0.853939611386694</v>
      </c>
      <c r="AB29" s="34">
        <v>11</v>
      </c>
      <c r="AC29" s="34">
        <v>47</v>
      </c>
      <c r="AD29" s="36">
        <f t="shared" si="8"/>
        <v>0</v>
      </c>
      <c r="AE29" s="35">
        <f t="shared" si="9"/>
        <v>0</v>
      </c>
      <c r="AF29" s="35">
        <f t="shared" si="10"/>
        <v>0</v>
      </c>
      <c r="AG29" s="35">
        <f t="shared" si="11"/>
        <v>0</v>
      </c>
      <c r="AH29" s="35">
        <f>Y29-'[2]Tien 12T-2016'!U30</f>
        <v>0</v>
      </c>
    </row>
    <row r="30" spans="1:34" s="11" customFormat="1" ht="20.25" customHeight="1">
      <c r="A30" s="14">
        <v>16</v>
      </c>
      <c r="B30" s="13" t="str">
        <f>'[1]Tien 08T-2017'!B30</f>
        <v>Đắk Lắc</v>
      </c>
      <c r="C30" s="27">
        <f>'[1]Tien 08T-2017'!C30</f>
        <v>1562165379</v>
      </c>
      <c r="D30" s="27">
        <v>739544336</v>
      </c>
      <c r="E30" s="27">
        <v>822621043</v>
      </c>
      <c r="F30" s="27">
        <f>'[1]Tien 08T-2017'!F30</f>
        <v>28331352</v>
      </c>
      <c r="G30" s="27">
        <f>'[1]Tien 08T-2017'!G30</f>
        <v>23757595</v>
      </c>
      <c r="H30" s="27">
        <f>'[1]Tien 08T-2017'!H30</f>
        <v>1533834027</v>
      </c>
      <c r="I30" s="27">
        <f>'[1]Tien 08T-2017'!I30</f>
        <v>1274755826</v>
      </c>
      <c r="J30" s="27">
        <f>'[1]Tien 08T-2017'!J30</f>
        <v>191738355</v>
      </c>
      <c r="K30" s="27">
        <f>'[1]Tien 08T-2017'!K30</f>
        <v>73651182</v>
      </c>
      <c r="L30" s="27">
        <f>'[1]Tien 08T-2017'!L30</f>
        <v>132002</v>
      </c>
      <c r="M30" s="27">
        <f>'[1]Tien 08T-2017'!M30</f>
        <v>923396026</v>
      </c>
      <c r="N30" s="27">
        <f>'[1]Tien 08T-2017'!N30</f>
        <v>49185879</v>
      </c>
      <c r="O30" s="27">
        <f>'[1]Tien 08T-2017'!O30</f>
        <v>15234131</v>
      </c>
      <c r="P30" s="27">
        <f>'[1]Tien 08T-2017'!P30</f>
        <v>0</v>
      </c>
      <c r="Q30" s="27">
        <f>'[1]Tien 08T-2017'!Q30</f>
        <v>21418251</v>
      </c>
      <c r="R30" s="27">
        <f>'[1]Tien 08T-2017'!R30</f>
        <v>259078201</v>
      </c>
      <c r="S30" s="27">
        <f t="shared" si="1"/>
        <v>1268312488</v>
      </c>
      <c r="T30" s="28">
        <f t="shared" si="2"/>
        <v>0.20829207726248902</v>
      </c>
      <c r="U30" s="29">
        <v>739544336</v>
      </c>
      <c r="V30" s="29">
        <f t="shared" si="3"/>
        <v>822621043</v>
      </c>
      <c r="W30" s="29">
        <f t="shared" si="4"/>
        <v>0</v>
      </c>
      <c r="X30" s="22">
        <f t="shared" si="5"/>
        <v>1009234287</v>
      </c>
      <c r="Y30" s="31">
        <v>547757257</v>
      </c>
      <c r="Z30" s="32">
        <f t="shared" si="6"/>
        <v>0.8424845569868917</v>
      </c>
      <c r="AA30" s="32">
        <f t="shared" si="7"/>
        <v>0.8310911112679338</v>
      </c>
      <c r="AB30" s="34">
        <v>17</v>
      </c>
      <c r="AC30" s="34">
        <v>34</v>
      </c>
      <c r="AD30" s="36">
        <f t="shared" si="8"/>
        <v>0</v>
      </c>
      <c r="AE30" s="35">
        <f t="shared" si="9"/>
        <v>0</v>
      </c>
      <c r="AF30" s="35">
        <f t="shared" si="10"/>
        <v>0</v>
      </c>
      <c r="AG30" s="35">
        <f t="shared" si="11"/>
        <v>0</v>
      </c>
      <c r="AH30" s="35">
        <f>Y30-'[2]Tien 12T-2016'!U31</f>
        <v>0</v>
      </c>
    </row>
    <row r="31" spans="1:34" s="11" customFormat="1" ht="20.25" customHeight="1">
      <c r="A31" s="12">
        <v>17</v>
      </c>
      <c r="B31" s="13" t="str">
        <f>'[1]Tien 08T-2017'!B31</f>
        <v>Đắk Nông</v>
      </c>
      <c r="C31" s="27">
        <f>'[1]Tien 08T-2017'!C31</f>
        <v>759720230</v>
      </c>
      <c r="D31" s="27">
        <v>403326982</v>
      </c>
      <c r="E31" s="27">
        <v>356393248</v>
      </c>
      <c r="F31" s="27">
        <f>'[1]Tien 08T-2017'!F31</f>
        <v>199270601</v>
      </c>
      <c r="G31" s="27">
        <f>'[1]Tien 08T-2017'!G31</f>
        <v>22910887</v>
      </c>
      <c r="H31" s="27">
        <f>'[1]Tien 08T-2017'!H31</f>
        <v>560449629</v>
      </c>
      <c r="I31" s="27">
        <f>'[1]Tien 08T-2017'!I31</f>
        <v>372185212</v>
      </c>
      <c r="J31" s="27">
        <f>'[1]Tien 08T-2017'!J31</f>
        <v>58486399</v>
      </c>
      <c r="K31" s="27">
        <f>'[1]Tien 08T-2017'!K31</f>
        <v>8283599</v>
      </c>
      <c r="L31" s="27">
        <f>'[1]Tien 08T-2017'!L31</f>
        <v>5300</v>
      </c>
      <c r="M31" s="27">
        <f>'[1]Tien 08T-2017'!M31</f>
        <v>293921150</v>
      </c>
      <c r="N31" s="27">
        <f>'[1]Tien 08T-2017'!N31</f>
        <v>10209560</v>
      </c>
      <c r="O31" s="27">
        <f>'[1]Tien 08T-2017'!O31</f>
        <v>634204</v>
      </c>
      <c r="P31" s="27">
        <f>'[1]Tien 08T-2017'!P31</f>
        <v>0</v>
      </c>
      <c r="Q31" s="27">
        <f>'[1]Tien 08T-2017'!Q31</f>
        <v>645000</v>
      </c>
      <c r="R31" s="27">
        <f>'[1]Tien 08T-2017'!R31</f>
        <v>188264417</v>
      </c>
      <c r="S31" s="27">
        <f t="shared" si="1"/>
        <v>493674331</v>
      </c>
      <c r="T31" s="28">
        <f t="shared" si="2"/>
        <v>0.17941416221555842</v>
      </c>
      <c r="U31" s="29">
        <v>403326982</v>
      </c>
      <c r="V31" s="29">
        <f t="shared" si="3"/>
        <v>356393248</v>
      </c>
      <c r="W31" s="29">
        <f t="shared" si="4"/>
        <v>0</v>
      </c>
      <c r="X31" s="22">
        <f t="shared" si="5"/>
        <v>305409914</v>
      </c>
      <c r="Y31" s="31">
        <v>168813645</v>
      </c>
      <c r="Z31" s="32">
        <f t="shared" si="6"/>
        <v>0.8091541948519624</v>
      </c>
      <c r="AA31" s="32">
        <f t="shared" si="7"/>
        <v>0.6640832516279531</v>
      </c>
      <c r="AB31" s="34">
        <v>34</v>
      </c>
      <c r="AC31" s="34">
        <v>48</v>
      </c>
      <c r="AD31" s="36">
        <f t="shared" si="8"/>
        <v>0</v>
      </c>
      <c r="AE31" s="35">
        <f t="shared" si="9"/>
        <v>0</v>
      </c>
      <c r="AF31" s="35">
        <f t="shared" si="10"/>
        <v>0</v>
      </c>
      <c r="AG31" s="35">
        <f t="shared" si="11"/>
        <v>0</v>
      </c>
      <c r="AH31" s="35">
        <f>Y31-'[2]Tien 12T-2016'!U32</f>
        <v>0</v>
      </c>
    </row>
    <row r="32" spans="1:34" s="11" customFormat="1" ht="20.25" customHeight="1">
      <c r="A32" s="14">
        <v>18</v>
      </c>
      <c r="B32" s="13" t="str">
        <f>'[1]Tien 08T-2017'!B32</f>
        <v>Điện Biên</v>
      </c>
      <c r="C32" s="27">
        <f>'[1]Tien 08T-2017'!C32</f>
        <v>119195922.164</v>
      </c>
      <c r="D32" s="27">
        <v>22073403.164</v>
      </c>
      <c r="E32" s="27">
        <v>97122519</v>
      </c>
      <c r="F32" s="27">
        <f>'[1]Tien 08T-2017'!F32</f>
        <v>4022132</v>
      </c>
      <c r="G32" s="27">
        <f>'[1]Tien 08T-2017'!G32</f>
        <v>0</v>
      </c>
      <c r="H32" s="27">
        <f>'[1]Tien 08T-2017'!H32</f>
        <v>115173790.164</v>
      </c>
      <c r="I32" s="27">
        <f>'[1]Tien 08T-2017'!I32</f>
        <v>100680618.424</v>
      </c>
      <c r="J32" s="27">
        <f>'[1]Tien 08T-2017'!J32</f>
        <v>51542613.424</v>
      </c>
      <c r="K32" s="27">
        <f>'[1]Tien 08T-2017'!K32</f>
        <v>1429084</v>
      </c>
      <c r="L32" s="27">
        <f>'[1]Tien 08T-2017'!L32</f>
        <v>81660</v>
      </c>
      <c r="M32" s="27">
        <f>'[1]Tien 08T-2017'!M32</f>
        <v>44811636</v>
      </c>
      <c r="N32" s="27">
        <f>'[1]Tien 08T-2017'!N32</f>
        <v>1157043</v>
      </c>
      <c r="O32" s="27">
        <f>'[1]Tien 08T-2017'!O32</f>
        <v>0</v>
      </c>
      <c r="P32" s="27">
        <f>'[1]Tien 08T-2017'!P32</f>
        <v>0</v>
      </c>
      <c r="Q32" s="27">
        <f>'[1]Tien 08T-2017'!Q32</f>
        <v>1658582</v>
      </c>
      <c r="R32" s="27">
        <f>'[1]Tien 08T-2017'!R32</f>
        <v>14493171.74</v>
      </c>
      <c r="S32" s="27">
        <f t="shared" si="1"/>
        <v>62120432.74</v>
      </c>
      <c r="T32" s="28">
        <f t="shared" si="2"/>
        <v>0.5269470753603682</v>
      </c>
      <c r="U32" s="29">
        <v>22073403.164</v>
      </c>
      <c r="V32" s="29">
        <f t="shared" si="3"/>
        <v>97122519</v>
      </c>
      <c r="W32" s="29">
        <f t="shared" si="4"/>
        <v>0</v>
      </c>
      <c r="X32" s="22">
        <f t="shared" si="5"/>
        <v>47627261</v>
      </c>
      <c r="Y32" s="31">
        <v>6918783</v>
      </c>
      <c r="Z32" s="32">
        <f t="shared" si="6"/>
        <v>5.883762794699588</v>
      </c>
      <c r="AA32" s="32">
        <f t="shared" si="7"/>
        <v>0.8741625875178487</v>
      </c>
      <c r="AB32" s="34">
        <v>57</v>
      </c>
      <c r="AC32" s="34">
        <v>2</v>
      </c>
      <c r="AD32" s="36">
        <f t="shared" si="8"/>
        <v>0</v>
      </c>
      <c r="AE32" s="35">
        <f t="shared" si="9"/>
        <v>0</v>
      </c>
      <c r="AF32" s="35">
        <f t="shared" si="10"/>
        <v>0</v>
      </c>
      <c r="AG32" s="35">
        <f t="shared" si="11"/>
        <v>-7.450580596923828E-09</v>
      </c>
      <c r="AH32" s="35">
        <f>Y32-'[2]Tien 12T-2016'!U33</f>
        <v>0</v>
      </c>
    </row>
    <row r="33" spans="1:34" s="11" customFormat="1" ht="20.25" customHeight="1">
      <c r="A33" s="12">
        <v>19</v>
      </c>
      <c r="B33" s="13" t="str">
        <f>'[1]Tien 08T-2017'!B33</f>
        <v>Đồng Nai</v>
      </c>
      <c r="C33" s="27">
        <f>'[1]Tien 08T-2017'!C33</f>
        <v>3835352109</v>
      </c>
      <c r="D33" s="27">
        <v>2644235966</v>
      </c>
      <c r="E33" s="27">
        <v>1191116143</v>
      </c>
      <c r="F33" s="27">
        <f>'[1]Tien 08T-2017'!F33</f>
        <v>240170770</v>
      </c>
      <c r="G33" s="27">
        <f>'[1]Tien 08T-2017'!G33</f>
        <v>71239615</v>
      </c>
      <c r="H33" s="27">
        <f>'[1]Tien 08T-2017'!H33</f>
        <v>3595181339</v>
      </c>
      <c r="I33" s="27">
        <f>'[1]Tien 08T-2017'!I33</f>
        <v>2577685393</v>
      </c>
      <c r="J33" s="27">
        <f>'[1]Tien 08T-2017'!J33</f>
        <v>350166699</v>
      </c>
      <c r="K33" s="27">
        <f>'[1]Tien 08T-2017'!K33</f>
        <v>189010415</v>
      </c>
      <c r="L33" s="27">
        <f>'[1]Tien 08T-2017'!L33</f>
        <v>66358</v>
      </c>
      <c r="M33" s="27">
        <f>'[1]Tien 08T-2017'!M33</f>
        <v>1766480930</v>
      </c>
      <c r="N33" s="27">
        <f>'[1]Tien 08T-2017'!N33</f>
        <v>249669033</v>
      </c>
      <c r="O33" s="27">
        <f>'[1]Tien 08T-2017'!O33</f>
        <v>11523256</v>
      </c>
      <c r="P33" s="27">
        <f>'[1]Tien 08T-2017'!P33</f>
        <v>687000</v>
      </c>
      <c r="Q33" s="27">
        <f>'[1]Tien 08T-2017'!Q33</f>
        <v>10081702</v>
      </c>
      <c r="R33" s="27">
        <f>'[1]Tien 08T-2017'!R33</f>
        <v>1017495946</v>
      </c>
      <c r="S33" s="27">
        <f t="shared" si="1"/>
        <v>3055937867</v>
      </c>
      <c r="T33" s="28">
        <f t="shared" si="2"/>
        <v>0.20919677531803432</v>
      </c>
      <c r="U33" s="29">
        <v>2644235966</v>
      </c>
      <c r="V33" s="29">
        <f t="shared" si="3"/>
        <v>1191116143</v>
      </c>
      <c r="W33" s="29">
        <f t="shared" si="4"/>
        <v>0</v>
      </c>
      <c r="X33" s="22">
        <f t="shared" si="5"/>
        <v>2038441921</v>
      </c>
      <c r="Y33" s="31">
        <v>1617373595</v>
      </c>
      <c r="Z33" s="32">
        <f t="shared" si="6"/>
        <v>0.2603407940513583</v>
      </c>
      <c r="AA33" s="32">
        <f t="shared" si="7"/>
        <v>0.7169834147272759</v>
      </c>
      <c r="AB33" s="34">
        <v>6</v>
      </c>
      <c r="AC33" s="34">
        <v>33</v>
      </c>
      <c r="AD33" s="36">
        <f t="shared" si="8"/>
        <v>0</v>
      </c>
      <c r="AE33" s="35">
        <f t="shared" si="9"/>
        <v>0</v>
      </c>
      <c r="AF33" s="35">
        <f t="shared" si="10"/>
        <v>0</v>
      </c>
      <c r="AG33" s="35">
        <f t="shared" si="11"/>
        <v>0</v>
      </c>
      <c r="AH33" s="35">
        <f>Y33-'[2]Tien 12T-2016'!U34</f>
        <v>0</v>
      </c>
    </row>
    <row r="34" spans="1:34" s="11" customFormat="1" ht="20.25" customHeight="1">
      <c r="A34" s="14">
        <v>20</v>
      </c>
      <c r="B34" s="13" t="str">
        <f>'[1]Tien 08T-2017'!B34</f>
        <v>Đồng Tháp</v>
      </c>
      <c r="C34" s="27">
        <f>'[1]Tien 08T-2017'!C34</f>
        <v>1443078983</v>
      </c>
      <c r="D34" s="27">
        <v>879648447</v>
      </c>
      <c r="E34" s="27">
        <v>563430536</v>
      </c>
      <c r="F34" s="27">
        <f>'[1]Tien 08T-2017'!F34</f>
        <v>41797055</v>
      </c>
      <c r="G34" s="27">
        <f>'[1]Tien 08T-2017'!G34</f>
        <v>0</v>
      </c>
      <c r="H34" s="27">
        <f>'[1]Tien 08T-2017'!H34</f>
        <v>1401281928</v>
      </c>
      <c r="I34" s="27">
        <f>'[1]Tien 08T-2017'!I34</f>
        <v>914242019</v>
      </c>
      <c r="J34" s="27">
        <f>'[1]Tien 08T-2017'!J34</f>
        <v>169645930</v>
      </c>
      <c r="K34" s="27">
        <f>'[1]Tien 08T-2017'!K34</f>
        <v>25970898</v>
      </c>
      <c r="L34" s="27">
        <f>'[1]Tien 08T-2017'!L34</f>
        <v>73039</v>
      </c>
      <c r="M34" s="27">
        <f>'[1]Tien 08T-2017'!M34</f>
        <v>697655935</v>
      </c>
      <c r="N34" s="27">
        <f>'[1]Tien 08T-2017'!N34</f>
        <v>16818207</v>
      </c>
      <c r="O34" s="27">
        <f>'[1]Tien 08T-2017'!O34</f>
        <v>1591498</v>
      </c>
      <c r="P34" s="27">
        <f>'[1]Tien 08T-2017'!P34</f>
        <v>0</v>
      </c>
      <c r="Q34" s="27">
        <f>'[1]Tien 08T-2017'!Q34</f>
        <v>2486512</v>
      </c>
      <c r="R34" s="27">
        <f>'[1]Tien 08T-2017'!R34</f>
        <v>487039909</v>
      </c>
      <c r="S34" s="27">
        <f t="shared" si="1"/>
        <v>1205592061</v>
      </c>
      <c r="T34" s="28">
        <f t="shared" si="2"/>
        <v>0.21404602165851666</v>
      </c>
      <c r="U34" s="29">
        <v>879648447</v>
      </c>
      <c r="V34" s="29">
        <f t="shared" si="3"/>
        <v>563430536</v>
      </c>
      <c r="W34" s="29">
        <f t="shared" si="4"/>
        <v>0</v>
      </c>
      <c r="X34" s="22">
        <f t="shared" si="5"/>
        <v>718552152</v>
      </c>
      <c r="Y34" s="31">
        <v>429260670</v>
      </c>
      <c r="Z34" s="32">
        <f t="shared" si="6"/>
        <v>0.6739296241605363</v>
      </c>
      <c r="AA34" s="32">
        <f t="shared" si="7"/>
        <v>0.6524326052679957</v>
      </c>
      <c r="AB34" s="34">
        <v>19</v>
      </c>
      <c r="AC34" s="34">
        <v>28</v>
      </c>
      <c r="AD34" s="36">
        <f t="shared" si="8"/>
        <v>0</v>
      </c>
      <c r="AE34" s="35">
        <f t="shared" si="9"/>
        <v>0</v>
      </c>
      <c r="AF34" s="35">
        <f t="shared" si="10"/>
        <v>0</v>
      </c>
      <c r="AG34" s="35">
        <f t="shared" si="11"/>
        <v>0</v>
      </c>
      <c r="AH34" s="35">
        <f>Y34-'[2]Tien 12T-2016'!U35</f>
        <v>0</v>
      </c>
    </row>
    <row r="35" spans="1:34" s="11" customFormat="1" ht="20.25" customHeight="1">
      <c r="A35" s="12">
        <v>21</v>
      </c>
      <c r="B35" s="13" t="str">
        <f>'[1]Tien 08T-2017'!B35</f>
        <v>Gia Lai</v>
      </c>
      <c r="C35" s="27">
        <f>'[1]Tien 08T-2017'!C35</f>
        <v>1041217673.3030001</v>
      </c>
      <c r="D35" s="27">
        <v>690373855.7149999</v>
      </c>
      <c r="E35" s="27">
        <v>350843817.5880002</v>
      </c>
      <c r="F35" s="27">
        <f>'[1]Tien 08T-2017'!F35</f>
        <v>13676929.493</v>
      </c>
      <c r="G35" s="27">
        <f>'[1]Tien 08T-2017'!G35</f>
        <v>72480973</v>
      </c>
      <c r="H35" s="27">
        <f>'[1]Tien 08T-2017'!H35</f>
        <v>1027540743.8080001</v>
      </c>
      <c r="I35" s="27">
        <f>'[1]Tien 08T-2017'!I35</f>
        <v>712549828.744</v>
      </c>
      <c r="J35" s="27">
        <f>'[1]Tien 08T-2017'!J35</f>
        <v>98525307.074</v>
      </c>
      <c r="K35" s="27">
        <f>'[1]Tien 08T-2017'!K35</f>
        <v>78640440.237</v>
      </c>
      <c r="L35" s="27">
        <f>'[1]Tien 08T-2017'!L35</f>
        <v>10250</v>
      </c>
      <c r="M35" s="27">
        <f>'[1]Tien 08T-2017'!M35</f>
        <v>474068126.332</v>
      </c>
      <c r="N35" s="27">
        <f>'[1]Tien 08T-2017'!N35</f>
        <v>54827738.471</v>
      </c>
      <c r="O35" s="27">
        <f>'[1]Tien 08T-2017'!O35</f>
        <v>4961741.63</v>
      </c>
      <c r="P35" s="27">
        <f>'[1]Tien 08T-2017'!P35</f>
        <v>0</v>
      </c>
      <c r="Q35" s="27">
        <f>'[1]Tien 08T-2017'!Q35</f>
        <v>1516225</v>
      </c>
      <c r="R35" s="27">
        <f>'[1]Tien 08T-2017'!R35</f>
        <v>314990915.064</v>
      </c>
      <c r="S35" s="27">
        <f t="shared" si="1"/>
        <v>850364746.497</v>
      </c>
      <c r="T35" s="28">
        <f t="shared" si="2"/>
        <v>0.2486506769965902</v>
      </c>
      <c r="U35" s="29">
        <v>690373855.7149999</v>
      </c>
      <c r="V35" s="29">
        <f t="shared" si="3"/>
        <v>350843817.5880002</v>
      </c>
      <c r="W35" s="29">
        <f t="shared" si="4"/>
        <v>0</v>
      </c>
      <c r="X35" s="22">
        <f t="shared" si="5"/>
        <v>535373831.433</v>
      </c>
      <c r="Y35" s="31">
        <v>389386827.617</v>
      </c>
      <c r="Z35" s="32">
        <f t="shared" si="6"/>
        <v>0.3749151061668489</v>
      </c>
      <c r="AA35" s="32">
        <f t="shared" si="7"/>
        <v>0.6934516543872858</v>
      </c>
      <c r="AB35" s="34">
        <v>28</v>
      </c>
      <c r="AC35" s="34">
        <v>18</v>
      </c>
      <c r="AD35" s="36">
        <f t="shared" si="8"/>
        <v>0</v>
      </c>
      <c r="AE35" s="35">
        <f t="shared" si="9"/>
        <v>0.001999974250793457</v>
      </c>
      <c r="AF35" s="35">
        <f t="shared" si="10"/>
        <v>0</v>
      </c>
      <c r="AG35" s="35">
        <f t="shared" si="11"/>
        <v>-4.936009645462036E-08</v>
      </c>
      <c r="AH35" s="35">
        <f>Y35-'[2]Tien 12T-2016'!U36</f>
        <v>0</v>
      </c>
    </row>
    <row r="36" spans="1:34" s="11" customFormat="1" ht="20.25" customHeight="1">
      <c r="A36" s="14">
        <v>22</v>
      </c>
      <c r="B36" s="13" t="str">
        <f>'[1]Tien 08T-2017'!B36</f>
        <v>Hà Giang</v>
      </c>
      <c r="C36" s="27">
        <f>'[1]Tien 08T-2017'!C36</f>
        <v>73130876</v>
      </c>
      <c r="D36" s="27">
        <v>52117345</v>
      </c>
      <c r="E36" s="27">
        <v>21013531</v>
      </c>
      <c r="F36" s="27">
        <f>'[1]Tien 08T-2017'!F36</f>
        <v>4587935</v>
      </c>
      <c r="G36" s="27">
        <f>'[1]Tien 08T-2017'!G36</f>
        <v>10200</v>
      </c>
      <c r="H36" s="27">
        <f>'[1]Tien 08T-2017'!H36</f>
        <v>68542941</v>
      </c>
      <c r="I36" s="27">
        <f>'[1]Tien 08T-2017'!I36</f>
        <v>29115784</v>
      </c>
      <c r="J36" s="27">
        <f>'[1]Tien 08T-2017'!J36</f>
        <v>6381797</v>
      </c>
      <c r="K36" s="27">
        <f>'[1]Tien 08T-2017'!K36</f>
        <v>468795</v>
      </c>
      <c r="L36" s="27">
        <f>'[1]Tien 08T-2017'!L36</f>
        <v>15295</v>
      </c>
      <c r="M36" s="27">
        <f>'[1]Tien 08T-2017'!M36</f>
        <v>19241969</v>
      </c>
      <c r="N36" s="27">
        <f>'[1]Tien 08T-2017'!N36</f>
        <v>2961726</v>
      </c>
      <c r="O36" s="27">
        <f>'[1]Tien 08T-2017'!O36</f>
        <v>0</v>
      </c>
      <c r="P36" s="27">
        <f>'[1]Tien 08T-2017'!P36</f>
        <v>0</v>
      </c>
      <c r="Q36" s="27">
        <f>'[1]Tien 08T-2017'!Q36</f>
        <v>46202</v>
      </c>
      <c r="R36" s="27">
        <f>'[1]Tien 08T-2017'!R36</f>
        <v>39427157</v>
      </c>
      <c r="S36" s="27">
        <f t="shared" si="1"/>
        <v>61677054</v>
      </c>
      <c r="T36" s="28">
        <f t="shared" si="2"/>
        <v>0.2358132276293848</v>
      </c>
      <c r="U36" s="29">
        <v>52117345</v>
      </c>
      <c r="V36" s="29">
        <f t="shared" si="3"/>
        <v>21013531</v>
      </c>
      <c r="W36" s="29">
        <f t="shared" si="4"/>
        <v>0</v>
      </c>
      <c r="X36" s="22">
        <f t="shared" si="5"/>
        <v>22249897</v>
      </c>
      <c r="Y36" s="31">
        <v>8241032</v>
      </c>
      <c r="Z36" s="32">
        <f t="shared" si="6"/>
        <v>1.6998920766234131</v>
      </c>
      <c r="AA36" s="32">
        <f t="shared" si="7"/>
        <v>0.42478165621752356</v>
      </c>
      <c r="AB36" s="34">
        <v>61</v>
      </c>
      <c r="AC36" s="34">
        <v>23</v>
      </c>
      <c r="AD36" s="36">
        <f t="shared" si="8"/>
        <v>0</v>
      </c>
      <c r="AE36" s="35">
        <f t="shared" si="9"/>
        <v>0</v>
      </c>
      <c r="AF36" s="35">
        <f t="shared" si="10"/>
        <v>0</v>
      </c>
      <c r="AG36" s="35">
        <f t="shared" si="11"/>
        <v>0</v>
      </c>
      <c r="AH36" s="35">
        <f>Y36-'[2]Tien 12T-2016'!U37</f>
        <v>0</v>
      </c>
    </row>
    <row r="37" spans="1:34" s="11" customFormat="1" ht="20.25" customHeight="1">
      <c r="A37" s="12">
        <v>23</v>
      </c>
      <c r="B37" s="13" t="str">
        <f>'[1]Tien 08T-2017'!B37</f>
        <v>Hà Nam</v>
      </c>
      <c r="C37" s="27">
        <f>'[1]Tien 08T-2017'!C37</f>
        <v>187124725</v>
      </c>
      <c r="D37" s="27">
        <v>129830268</v>
      </c>
      <c r="E37" s="27">
        <v>57294457</v>
      </c>
      <c r="F37" s="27">
        <f>'[1]Tien 08T-2017'!F37</f>
        <v>282842</v>
      </c>
      <c r="G37" s="27">
        <f>'[1]Tien 08T-2017'!G37</f>
        <v>0</v>
      </c>
      <c r="H37" s="27">
        <f>'[1]Tien 08T-2017'!H37</f>
        <v>186841883</v>
      </c>
      <c r="I37" s="27">
        <f>'[1]Tien 08T-2017'!I37</f>
        <v>166793250</v>
      </c>
      <c r="J37" s="27">
        <f>'[1]Tien 08T-2017'!J37</f>
        <v>51793794</v>
      </c>
      <c r="K37" s="27">
        <f>'[1]Tien 08T-2017'!K37</f>
        <v>2054489</v>
      </c>
      <c r="L37" s="27">
        <f>'[1]Tien 08T-2017'!L37</f>
        <v>10956</v>
      </c>
      <c r="M37" s="27">
        <f>'[1]Tien 08T-2017'!M37</f>
        <v>34286913</v>
      </c>
      <c r="N37" s="27">
        <f>'[1]Tien 08T-2017'!N37</f>
        <v>2430</v>
      </c>
      <c r="O37" s="27">
        <f>'[1]Tien 08T-2017'!O37</f>
        <v>77425295</v>
      </c>
      <c r="P37" s="27">
        <f>'[1]Tien 08T-2017'!P37</f>
        <v>0</v>
      </c>
      <c r="Q37" s="27">
        <f>'[1]Tien 08T-2017'!Q37</f>
        <v>1219373</v>
      </c>
      <c r="R37" s="27">
        <f>'[1]Tien 08T-2017'!R37</f>
        <v>20048633</v>
      </c>
      <c r="S37" s="27">
        <f t="shared" si="1"/>
        <v>132982644</v>
      </c>
      <c r="T37" s="28">
        <f t="shared" si="2"/>
        <v>0.3229101837154681</v>
      </c>
      <c r="U37" s="29">
        <v>129830268</v>
      </c>
      <c r="V37" s="29">
        <f t="shared" si="3"/>
        <v>57294457</v>
      </c>
      <c r="W37" s="29">
        <f t="shared" si="4"/>
        <v>0</v>
      </c>
      <c r="X37" s="22">
        <f t="shared" si="5"/>
        <v>112934011</v>
      </c>
      <c r="Y37" s="31">
        <v>107720393</v>
      </c>
      <c r="Z37" s="32">
        <f t="shared" si="6"/>
        <v>0.04839954492182367</v>
      </c>
      <c r="AA37" s="32">
        <f t="shared" si="7"/>
        <v>0.8926973295382599</v>
      </c>
      <c r="AB37" s="34">
        <v>53</v>
      </c>
      <c r="AC37" s="34">
        <v>8</v>
      </c>
      <c r="AD37" s="36">
        <f t="shared" si="8"/>
        <v>0</v>
      </c>
      <c r="AE37" s="35">
        <f t="shared" si="9"/>
        <v>0</v>
      </c>
      <c r="AF37" s="35">
        <f t="shared" si="10"/>
        <v>0</v>
      </c>
      <c r="AG37" s="35">
        <f t="shared" si="11"/>
        <v>0</v>
      </c>
      <c r="AH37" s="35">
        <f>Y37-'[2]Tien 12T-2016'!U38</f>
        <v>0</v>
      </c>
    </row>
    <row r="38" spans="1:34" s="11" customFormat="1" ht="20.25" customHeight="1">
      <c r="A38" s="14">
        <v>24</v>
      </c>
      <c r="B38" s="13" t="str">
        <f>'[1]Tien 08T-2017'!B38</f>
        <v>Hà Nội</v>
      </c>
      <c r="C38" s="27">
        <f>'[1]Tien 08T-2017'!C38</f>
        <v>17144001049.060001</v>
      </c>
      <c r="D38" s="27">
        <v>9998361108.937</v>
      </c>
      <c r="E38" s="27">
        <v>7145639940.123001</v>
      </c>
      <c r="F38" s="27">
        <f>'[1]Tien 08T-2017'!F38</f>
        <v>997948816</v>
      </c>
      <c r="G38" s="27">
        <f>'[1]Tien 08T-2017'!G38</f>
        <v>8031917</v>
      </c>
      <c r="H38" s="27">
        <f>'[1]Tien 08T-2017'!H38</f>
        <v>16146052233.060001</v>
      </c>
      <c r="I38" s="27">
        <f>'[1]Tien 08T-2017'!I38</f>
        <v>12475127951.8</v>
      </c>
      <c r="J38" s="27">
        <f>'[1]Tien 08T-2017'!J38</f>
        <v>1039727456</v>
      </c>
      <c r="K38" s="27">
        <f>'[1]Tien 08T-2017'!K38</f>
        <v>426942838.031</v>
      </c>
      <c r="L38" s="27">
        <f>'[1]Tien 08T-2017'!L38</f>
        <v>712907</v>
      </c>
      <c r="M38" s="27">
        <f>'[1]Tien 08T-2017'!M38</f>
        <v>10562666794.769001</v>
      </c>
      <c r="N38" s="27">
        <f>'[1]Tien 08T-2017'!N38</f>
        <v>141993878</v>
      </c>
      <c r="O38" s="27">
        <f>'[1]Tien 08T-2017'!O38</f>
        <v>225472009</v>
      </c>
      <c r="P38" s="27">
        <f>'[1]Tien 08T-2017'!P38</f>
        <v>0</v>
      </c>
      <c r="Q38" s="27">
        <f>'[1]Tien 08T-2017'!Q38</f>
        <v>77612069</v>
      </c>
      <c r="R38" s="27">
        <f>'[1]Tien 08T-2017'!R38</f>
        <v>3670924281.26</v>
      </c>
      <c r="S38" s="27">
        <f t="shared" si="1"/>
        <v>14678669032.029001</v>
      </c>
      <c r="T38" s="28">
        <f t="shared" si="2"/>
        <v>0.11762470146202195</v>
      </c>
      <c r="U38" s="29">
        <v>9998361108.937</v>
      </c>
      <c r="V38" s="29">
        <f t="shared" si="3"/>
        <v>7145639940.123001</v>
      </c>
      <c r="W38" s="29">
        <f t="shared" si="4"/>
        <v>0</v>
      </c>
      <c r="X38" s="22">
        <f t="shared" si="5"/>
        <v>11007744750.769001</v>
      </c>
      <c r="Y38" s="31">
        <v>7924608958.948999</v>
      </c>
      <c r="Z38" s="32">
        <f t="shared" si="6"/>
        <v>0.3890584138335707</v>
      </c>
      <c r="AA38" s="32">
        <f t="shared" si="7"/>
        <v>0.7726426108207698</v>
      </c>
      <c r="AB38" s="34">
        <v>2</v>
      </c>
      <c r="AC38" s="34">
        <v>60</v>
      </c>
      <c r="AD38" s="36">
        <f t="shared" si="8"/>
        <v>0</v>
      </c>
      <c r="AE38" s="35">
        <f t="shared" si="9"/>
        <v>0</v>
      </c>
      <c r="AF38" s="35">
        <f t="shared" si="10"/>
        <v>0</v>
      </c>
      <c r="AG38" s="35">
        <f t="shared" si="11"/>
        <v>-1.9073486328125E-06</v>
      </c>
      <c r="AH38" s="35">
        <f>Y38-'[2]Tien 12T-2016'!U39</f>
        <v>0</v>
      </c>
    </row>
    <row r="39" spans="1:34" s="11" customFormat="1" ht="20.25" customHeight="1">
      <c r="A39" s="12">
        <v>25</v>
      </c>
      <c r="B39" s="13" t="str">
        <f>'[1]Tien 08T-2017'!B39</f>
        <v>Hà Tĩnh</v>
      </c>
      <c r="C39" s="27">
        <f>'[1]Tien 08T-2017'!C39</f>
        <v>445209154</v>
      </c>
      <c r="D39" s="27">
        <v>322080691</v>
      </c>
      <c r="E39" s="27">
        <v>123128463</v>
      </c>
      <c r="F39" s="27">
        <f>'[1]Tien 08T-2017'!F39</f>
        <v>2338796</v>
      </c>
      <c r="G39" s="27">
        <f>'[1]Tien 08T-2017'!G39</f>
        <v>0</v>
      </c>
      <c r="H39" s="27">
        <f>'[1]Tien 08T-2017'!H39</f>
        <v>442870358</v>
      </c>
      <c r="I39" s="27">
        <f>'[1]Tien 08T-2017'!I39</f>
        <v>98293307</v>
      </c>
      <c r="J39" s="27">
        <f>'[1]Tien 08T-2017'!J39</f>
        <v>51520176</v>
      </c>
      <c r="K39" s="27">
        <f>'[1]Tien 08T-2017'!K39</f>
        <v>2860155</v>
      </c>
      <c r="L39" s="27">
        <f>'[1]Tien 08T-2017'!L39</f>
        <v>50672</v>
      </c>
      <c r="M39" s="27">
        <f>'[1]Tien 08T-2017'!M39</f>
        <v>40753321</v>
      </c>
      <c r="N39" s="27">
        <f>'[1]Tien 08T-2017'!N39</f>
        <v>3073901</v>
      </c>
      <c r="O39" s="27">
        <f>'[1]Tien 08T-2017'!O39</f>
        <v>0</v>
      </c>
      <c r="P39" s="27">
        <f>'[1]Tien 08T-2017'!P39</f>
        <v>0</v>
      </c>
      <c r="Q39" s="27">
        <f>'[1]Tien 08T-2017'!Q39</f>
        <v>35082</v>
      </c>
      <c r="R39" s="27">
        <f>'[1]Tien 08T-2017'!R39</f>
        <v>344577051</v>
      </c>
      <c r="S39" s="27">
        <f t="shared" si="1"/>
        <v>388439355</v>
      </c>
      <c r="T39" s="28">
        <f t="shared" si="2"/>
        <v>0.5537610307485127</v>
      </c>
      <c r="U39" s="29">
        <v>322080691</v>
      </c>
      <c r="V39" s="29">
        <f t="shared" si="3"/>
        <v>123128463</v>
      </c>
      <c r="W39" s="29">
        <f t="shared" si="4"/>
        <v>0</v>
      </c>
      <c r="X39" s="22">
        <f t="shared" si="5"/>
        <v>43862304</v>
      </c>
      <c r="Y39" s="31">
        <v>301828554</v>
      </c>
      <c r="Z39" s="32">
        <f t="shared" si="6"/>
        <v>-0.8546780832405936</v>
      </c>
      <c r="AA39" s="32">
        <f t="shared" si="7"/>
        <v>0.22194600569767642</v>
      </c>
      <c r="AB39" s="34">
        <v>46</v>
      </c>
      <c r="AC39" s="34">
        <v>1</v>
      </c>
      <c r="AD39" s="36">
        <f t="shared" si="8"/>
        <v>0</v>
      </c>
      <c r="AE39" s="35">
        <f t="shared" si="9"/>
        <v>0</v>
      </c>
      <c r="AF39" s="35">
        <f t="shared" si="10"/>
        <v>0</v>
      </c>
      <c r="AG39" s="35">
        <f t="shared" si="11"/>
        <v>0</v>
      </c>
      <c r="AH39" s="35">
        <f>Y39-'[2]Tien 12T-2016'!U40</f>
        <v>0</v>
      </c>
    </row>
    <row r="40" spans="1:34" s="11" customFormat="1" ht="20.25" customHeight="1">
      <c r="A40" s="14">
        <v>26</v>
      </c>
      <c r="B40" s="13" t="str">
        <f>'[1]Tien 08T-2017'!B40</f>
        <v>Hải Dương</v>
      </c>
      <c r="C40" s="27">
        <f>'[1]Tien 08T-2017'!C40</f>
        <v>602593135</v>
      </c>
      <c r="D40" s="27">
        <v>293660130</v>
      </c>
      <c r="E40" s="27">
        <v>308933005</v>
      </c>
      <c r="F40" s="27">
        <f>'[1]Tien 08T-2017'!F40</f>
        <v>22824084</v>
      </c>
      <c r="G40" s="27">
        <f>'[1]Tien 08T-2017'!G40</f>
        <v>0</v>
      </c>
      <c r="H40" s="27">
        <f>'[1]Tien 08T-2017'!H40</f>
        <v>579769051</v>
      </c>
      <c r="I40" s="27">
        <f>'[1]Tien 08T-2017'!I40</f>
        <v>504815678</v>
      </c>
      <c r="J40" s="27">
        <f>'[1]Tien 08T-2017'!J40</f>
        <v>52506820</v>
      </c>
      <c r="K40" s="27">
        <f>'[1]Tien 08T-2017'!K40</f>
        <v>80281191</v>
      </c>
      <c r="L40" s="27">
        <f>'[1]Tien 08T-2017'!L40</f>
        <v>44366</v>
      </c>
      <c r="M40" s="27">
        <f>'[1]Tien 08T-2017'!M40</f>
        <v>340359308</v>
      </c>
      <c r="N40" s="27">
        <f>'[1]Tien 08T-2017'!N40</f>
        <v>6314144</v>
      </c>
      <c r="O40" s="27">
        <f>'[1]Tien 08T-2017'!O40</f>
        <v>23453280</v>
      </c>
      <c r="P40" s="27">
        <f>'[1]Tien 08T-2017'!P40</f>
        <v>0</v>
      </c>
      <c r="Q40" s="27">
        <f>'[1]Tien 08T-2017'!Q40</f>
        <v>1856569</v>
      </c>
      <c r="R40" s="27">
        <f>'[1]Tien 08T-2017'!R40</f>
        <v>74953373</v>
      </c>
      <c r="S40" s="27">
        <f t="shared" si="1"/>
        <v>446936674</v>
      </c>
      <c r="T40" s="28">
        <f t="shared" si="2"/>
        <v>0.26313045095243653</v>
      </c>
      <c r="U40" s="29">
        <v>293660130</v>
      </c>
      <c r="V40" s="29">
        <f t="shared" si="3"/>
        <v>308933005</v>
      </c>
      <c r="W40" s="29">
        <f t="shared" si="4"/>
        <v>0</v>
      </c>
      <c r="X40" s="22">
        <f t="shared" si="5"/>
        <v>371983301</v>
      </c>
      <c r="Y40" s="31">
        <v>223768186</v>
      </c>
      <c r="Z40" s="32">
        <f t="shared" si="6"/>
        <v>0.6623600863439989</v>
      </c>
      <c r="AA40" s="32">
        <f t="shared" si="7"/>
        <v>0.8707185682458928</v>
      </c>
      <c r="AB40" s="34">
        <v>42</v>
      </c>
      <c r="AC40" s="34">
        <v>14</v>
      </c>
      <c r="AD40" s="36">
        <f t="shared" si="8"/>
        <v>0</v>
      </c>
      <c r="AE40" s="35">
        <f t="shared" si="9"/>
        <v>0</v>
      </c>
      <c r="AF40" s="35">
        <f t="shared" si="10"/>
        <v>0</v>
      </c>
      <c r="AG40" s="35">
        <f t="shared" si="11"/>
        <v>0</v>
      </c>
      <c r="AH40" s="35">
        <f>Y40-'[2]Tien 12T-2016'!U41</f>
        <v>0</v>
      </c>
    </row>
    <row r="41" spans="1:34" s="11" customFormat="1" ht="20.25" customHeight="1">
      <c r="A41" s="12">
        <v>27</v>
      </c>
      <c r="B41" s="13" t="str">
        <f>'[1]Tien 08T-2017'!B41</f>
        <v>Hải Phòng</v>
      </c>
      <c r="C41" s="27">
        <f>'[1]Tien 08T-2017'!C41</f>
        <v>4414839132</v>
      </c>
      <c r="D41" s="27">
        <v>3408394365</v>
      </c>
      <c r="E41" s="27">
        <v>1006444767</v>
      </c>
      <c r="F41" s="27">
        <f>'[1]Tien 08T-2017'!F41</f>
        <v>85926641</v>
      </c>
      <c r="G41" s="27">
        <f>'[1]Tien 08T-2017'!G41</f>
        <v>26322032</v>
      </c>
      <c r="H41" s="27">
        <f>'[1]Tien 08T-2017'!H41</f>
        <v>4328912491</v>
      </c>
      <c r="I41" s="27">
        <f>'[1]Tien 08T-2017'!I41</f>
        <v>2743430812</v>
      </c>
      <c r="J41" s="27">
        <f>'[1]Tien 08T-2017'!J41</f>
        <v>275042019</v>
      </c>
      <c r="K41" s="27">
        <f>'[1]Tien 08T-2017'!K41</f>
        <v>269610338</v>
      </c>
      <c r="L41" s="27">
        <f>'[1]Tien 08T-2017'!L41</f>
        <v>34448</v>
      </c>
      <c r="M41" s="27">
        <f>'[1]Tien 08T-2017'!M41</f>
        <v>2150805391</v>
      </c>
      <c r="N41" s="27">
        <f>'[1]Tien 08T-2017'!N41</f>
        <v>1269668</v>
      </c>
      <c r="O41" s="27">
        <f>'[1]Tien 08T-2017'!O41</f>
        <v>42016289</v>
      </c>
      <c r="P41" s="27">
        <f>'[1]Tien 08T-2017'!P41</f>
        <v>0</v>
      </c>
      <c r="Q41" s="27">
        <f>'[1]Tien 08T-2017'!Q41</f>
        <v>4652659</v>
      </c>
      <c r="R41" s="27">
        <f>'[1]Tien 08T-2017'!R41</f>
        <v>1585481679</v>
      </c>
      <c r="S41" s="27">
        <f t="shared" si="1"/>
        <v>3784225686</v>
      </c>
      <c r="T41" s="28">
        <f t="shared" si="2"/>
        <v>0.1985422058458677</v>
      </c>
      <c r="U41" s="29">
        <v>3408394365</v>
      </c>
      <c r="V41" s="29">
        <f t="shared" si="3"/>
        <v>1006444767</v>
      </c>
      <c r="W41" s="29">
        <f t="shared" si="4"/>
        <v>0</v>
      </c>
      <c r="X41" s="22">
        <f t="shared" si="5"/>
        <v>2198744007</v>
      </c>
      <c r="Y41" s="31">
        <v>1964219797</v>
      </c>
      <c r="Z41" s="32">
        <f t="shared" si="6"/>
        <v>0.11939815002282049</v>
      </c>
      <c r="AA41" s="32">
        <f t="shared" si="7"/>
        <v>0.6337459622257816</v>
      </c>
      <c r="AB41" s="34">
        <v>5</v>
      </c>
      <c r="AC41" s="34">
        <v>38</v>
      </c>
      <c r="AD41" s="36">
        <f t="shared" si="8"/>
        <v>0</v>
      </c>
      <c r="AE41" s="35">
        <f t="shared" si="9"/>
        <v>0</v>
      </c>
      <c r="AF41" s="35">
        <f t="shared" si="10"/>
        <v>0</v>
      </c>
      <c r="AG41" s="35">
        <f t="shared" si="11"/>
        <v>0</v>
      </c>
      <c r="AH41" s="35">
        <f>Y41-'[2]Tien 12T-2016'!U42</f>
        <v>0</v>
      </c>
    </row>
    <row r="42" spans="1:34" s="11" customFormat="1" ht="20.25" customHeight="1">
      <c r="A42" s="14">
        <v>28</v>
      </c>
      <c r="B42" s="13" t="str">
        <f>'[1]Tien 08T-2017'!B42</f>
        <v>Hậu Giang</v>
      </c>
      <c r="C42" s="27">
        <f>'[1]Tien 08T-2017'!C42</f>
        <v>655706836</v>
      </c>
      <c r="D42" s="27">
        <v>491991458</v>
      </c>
      <c r="E42" s="27">
        <v>163715378</v>
      </c>
      <c r="F42" s="27">
        <f>'[1]Tien 08T-2017'!F42</f>
        <v>6274253</v>
      </c>
      <c r="G42" s="27">
        <f>'[1]Tien 08T-2017'!G42</f>
        <v>0</v>
      </c>
      <c r="H42" s="27">
        <f>'[1]Tien 08T-2017'!H42</f>
        <v>649432583</v>
      </c>
      <c r="I42" s="27">
        <f>'[1]Tien 08T-2017'!I42</f>
        <v>393052725</v>
      </c>
      <c r="J42" s="27">
        <f>'[1]Tien 08T-2017'!J42</f>
        <v>44749618</v>
      </c>
      <c r="K42" s="27">
        <f>'[1]Tien 08T-2017'!K42</f>
        <v>12775687</v>
      </c>
      <c r="L42" s="27">
        <f>'[1]Tien 08T-2017'!L42</f>
        <v>0</v>
      </c>
      <c r="M42" s="27">
        <f>'[1]Tien 08T-2017'!M42</f>
        <v>326639574</v>
      </c>
      <c r="N42" s="27">
        <f>'[1]Tien 08T-2017'!N42</f>
        <v>5469763</v>
      </c>
      <c r="O42" s="27">
        <f>'[1]Tien 08T-2017'!O42</f>
        <v>574372</v>
      </c>
      <c r="P42" s="27">
        <f>'[1]Tien 08T-2017'!P42</f>
        <v>0</v>
      </c>
      <c r="Q42" s="27">
        <f>'[1]Tien 08T-2017'!Q42</f>
        <v>2843711</v>
      </c>
      <c r="R42" s="27">
        <f>'[1]Tien 08T-2017'!R42</f>
        <v>256379858</v>
      </c>
      <c r="S42" s="27">
        <f t="shared" si="1"/>
        <v>591907278</v>
      </c>
      <c r="T42" s="28">
        <f t="shared" si="2"/>
        <v>0.14635518682639842</v>
      </c>
      <c r="U42" s="29">
        <v>491991458</v>
      </c>
      <c r="V42" s="29">
        <f t="shared" si="3"/>
        <v>163715378</v>
      </c>
      <c r="W42" s="29">
        <f t="shared" si="4"/>
        <v>0</v>
      </c>
      <c r="X42" s="22">
        <f t="shared" si="5"/>
        <v>335527420</v>
      </c>
      <c r="Y42" s="31">
        <v>246130213</v>
      </c>
      <c r="Z42" s="32">
        <f t="shared" si="6"/>
        <v>0.3632110252145274</v>
      </c>
      <c r="AA42" s="32">
        <f t="shared" si="7"/>
        <v>0.6052248305502713</v>
      </c>
      <c r="AB42" s="34">
        <v>38</v>
      </c>
      <c r="AC42" s="34">
        <v>54</v>
      </c>
      <c r="AD42" s="36">
        <f t="shared" si="8"/>
        <v>0</v>
      </c>
      <c r="AE42" s="35">
        <f t="shared" si="9"/>
        <v>0</v>
      </c>
      <c r="AF42" s="35">
        <f t="shared" si="10"/>
        <v>0</v>
      </c>
      <c r="AG42" s="35">
        <f t="shared" si="11"/>
        <v>0</v>
      </c>
      <c r="AH42" s="35">
        <f>Y42-'[2]Tien 12T-2016'!U43</f>
        <v>0</v>
      </c>
    </row>
    <row r="43" spans="1:34" s="11" customFormat="1" ht="20.25" customHeight="1">
      <c r="A43" s="12">
        <v>29</v>
      </c>
      <c r="B43" s="13" t="str">
        <f>'[1]Tien 08T-2017'!B43</f>
        <v>Hòa Bình</v>
      </c>
      <c r="C43" s="27">
        <f>'[1]Tien 08T-2017'!C43</f>
        <v>204800932</v>
      </c>
      <c r="D43" s="27">
        <v>93998908</v>
      </c>
      <c r="E43" s="27">
        <v>110802024</v>
      </c>
      <c r="F43" s="27">
        <f>'[1]Tien 08T-2017'!F43</f>
        <v>20640895</v>
      </c>
      <c r="G43" s="27">
        <f>'[1]Tien 08T-2017'!G43</f>
        <v>0</v>
      </c>
      <c r="H43" s="27">
        <f>'[1]Tien 08T-2017'!H43</f>
        <v>184160037</v>
      </c>
      <c r="I43" s="27">
        <f>'[1]Tien 08T-2017'!I43</f>
        <v>141238351</v>
      </c>
      <c r="J43" s="27">
        <f>'[1]Tien 08T-2017'!J43</f>
        <v>9341016</v>
      </c>
      <c r="K43" s="27">
        <f>'[1]Tien 08T-2017'!K43</f>
        <v>8373444</v>
      </c>
      <c r="L43" s="27">
        <f>'[1]Tien 08T-2017'!L43</f>
        <v>12790</v>
      </c>
      <c r="M43" s="27">
        <f>'[1]Tien 08T-2017'!M43</f>
        <v>115473034</v>
      </c>
      <c r="N43" s="27">
        <f>'[1]Tien 08T-2017'!N43</f>
        <v>1380697</v>
      </c>
      <c r="O43" s="27">
        <f>'[1]Tien 08T-2017'!O43</f>
        <v>150141</v>
      </c>
      <c r="P43" s="27">
        <f>'[1]Tien 08T-2017'!P43</f>
        <v>0</v>
      </c>
      <c r="Q43" s="27">
        <f>'[1]Tien 08T-2017'!Q43</f>
        <v>6507229</v>
      </c>
      <c r="R43" s="27">
        <f>'[1]Tien 08T-2017'!R43</f>
        <v>42921686</v>
      </c>
      <c r="S43" s="27">
        <f t="shared" si="1"/>
        <v>166432787</v>
      </c>
      <c r="T43" s="28">
        <f t="shared" si="2"/>
        <v>0.12551300602482962</v>
      </c>
      <c r="U43" s="29">
        <v>93998908</v>
      </c>
      <c r="V43" s="29">
        <f t="shared" si="3"/>
        <v>110802024</v>
      </c>
      <c r="W43" s="29">
        <f t="shared" si="4"/>
        <v>0</v>
      </c>
      <c r="X43" s="22">
        <f t="shared" si="5"/>
        <v>123511101</v>
      </c>
      <c r="Y43" s="31">
        <v>57331676</v>
      </c>
      <c r="Z43" s="32">
        <f t="shared" si="6"/>
        <v>1.154325664576769</v>
      </c>
      <c r="AA43" s="32">
        <f t="shared" si="7"/>
        <v>0.7669326814915877</v>
      </c>
      <c r="AB43" s="34">
        <v>52</v>
      </c>
      <c r="AC43" s="34">
        <v>58</v>
      </c>
      <c r="AD43" s="36">
        <f t="shared" si="8"/>
        <v>0</v>
      </c>
      <c r="AE43" s="35">
        <f t="shared" si="9"/>
        <v>0</v>
      </c>
      <c r="AF43" s="35">
        <f t="shared" si="10"/>
        <v>0</v>
      </c>
      <c r="AG43" s="35">
        <f t="shared" si="11"/>
        <v>0</v>
      </c>
      <c r="AH43" s="35">
        <f>Y43-'[2]Tien 12T-2016'!U44</f>
        <v>0</v>
      </c>
    </row>
    <row r="44" spans="1:34" s="11" customFormat="1" ht="20.25" customHeight="1">
      <c r="A44" s="14">
        <v>30</v>
      </c>
      <c r="B44" s="13" t="str">
        <f>'[1]Tien 08T-2017'!B44</f>
        <v>Hồ Chí Minh</v>
      </c>
      <c r="C44" s="27">
        <f>'[1]Tien 08T-2017'!C44</f>
        <v>62482219019.134</v>
      </c>
      <c r="D44" s="27">
        <v>46747265321.61099</v>
      </c>
      <c r="E44" s="27">
        <v>15734953697.52301</v>
      </c>
      <c r="F44" s="27">
        <f>'[1]Tien 08T-2017'!F44</f>
        <v>2261987050.5559998</v>
      </c>
      <c r="G44" s="27">
        <f>'[1]Tien 08T-2017'!G44</f>
        <v>0</v>
      </c>
      <c r="H44" s="27">
        <f>'[1]Tien 08T-2017'!H44</f>
        <v>60220231968.475006</v>
      </c>
      <c r="I44" s="27">
        <f>'[1]Tien 08T-2017'!I44</f>
        <v>38385144861.568</v>
      </c>
      <c r="J44" s="27">
        <f>'[1]Tien 08T-2017'!J44</f>
        <v>3279850450.033</v>
      </c>
      <c r="K44" s="27">
        <f>'[1]Tien 08T-2017'!K44</f>
        <v>6636358982.692</v>
      </c>
      <c r="L44" s="27">
        <f>'[1]Tien 08T-2017'!L44</f>
        <v>178346</v>
      </c>
      <c r="M44" s="27">
        <f>'[1]Tien 08T-2017'!M44</f>
        <v>26070600761.326</v>
      </c>
      <c r="N44" s="27">
        <f>'[1]Tien 08T-2017'!N44</f>
        <v>1147588430.001</v>
      </c>
      <c r="O44" s="27">
        <f>'[1]Tien 08T-2017'!O44</f>
        <v>474609243</v>
      </c>
      <c r="P44" s="27">
        <f>'[1]Tien 08T-2017'!P44</f>
        <v>34487745</v>
      </c>
      <c r="Q44" s="27">
        <f>'[1]Tien 08T-2017'!Q44</f>
        <v>741470903.516</v>
      </c>
      <c r="R44" s="27">
        <f>'[1]Tien 08T-2017'!R44</f>
        <v>21835087106.907</v>
      </c>
      <c r="S44" s="27">
        <f t="shared" si="1"/>
        <v>50303844189.75</v>
      </c>
      <c r="T44" s="28">
        <f t="shared" si="2"/>
        <v>0.2583392042543388</v>
      </c>
      <c r="U44" s="29">
        <v>46747265321.61099</v>
      </c>
      <c r="V44" s="29">
        <f t="shared" si="3"/>
        <v>15734953697.52301</v>
      </c>
      <c r="W44" s="29">
        <f t="shared" si="4"/>
        <v>0</v>
      </c>
      <c r="X44" s="22">
        <f t="shared" si="5"/>
        <v>28468757082.843</v>
      </c>
      <c r="Y44" s="31">
        <v>20695030894.927998</v>
      </c>
      <c r="Z44" s="32">
        <f t="shared" si="6"/>
        <v>0.3756324997717307</v>
      </c>
      <c r="AA44" s="32">
        <f t="shared" si="7"/>
        <v>0.6374127698754537</v>
      </c>
      <c r="AB44" s="34">
        <v>1</v>
      </c>
      <c r="AC44" s="34">
        <v>15</v>
      </c>
      <c r="AD44" s="36">
        <f t="shared" si="8"/>
        <v>0</v>
      </c>
      <c r="AE44" s="35">
        <f t="shared" si="9"/>
        <v>0.102996826171875</v>
      </c>
      <c r="AF44" s="35">
        <f t="shared" si="10"/>
        <v>0</v>
      </c>
      <c r="AG44" s="35">
        <f t="shared" si="11"/>
        <v>2.1457672119140625E-06</v>
      </c>
      <c r="AH44" s="35">
        <f>Y44-'[2]Tien 12T-2016'!U45</f>
        <v>0</v>
      </c>
    </row>
    <row r="45" spans="1:34" s="11" customFormat="1" ht="20.25" customHeight="1">
      <c r="A45" s="12">
        <v>31</v>
      </c>
      <c r="B45" s="13" t="str">
        <f>'[1]Tien 08T-2017'!B45</f>
        <v>Hưng Yên</v>
      </c>
      <c r="C45" s="27">
        <f>'[1]Tien 08T-2017'!C45</f>
        <v>562130984.368</v>
      </c>
      <c r="D45" s="27">
        <v>328953504.01</v>
      </c>
      <c r="E45" s="27">
        <v>233177480.35800004</v>
      </c>
      <c r="F45" s="27">
        <f>'[1]Tien 08T-2017'!F45</f>
        <v>25261395</v>
      </c>
      <c r="G45" s="27">
        <f>'[1]Tien 08T-2017'!G45</f>
        <v>32516447</v>
      </c>
      <c r="H45" s="27">
        <f>'[1]Tien 08T-2017'!H45</f>
        <v>536869588.97499996</v>
      </c>
      <c r="I45" s="27">
        <f>'[1]Tien 08T-2017'!I45</f>
        <v>455568870.487</v>
      </c>
      <c r="J45" s="27">
        <f>'[1]Tien 08T-2017'!J45</f>
        <v>49472224.883999996</v>
      </c>
      <c r="K45" s="27">
        <f>'[1]Tien 08T-2017'!K45</f>
        <v>20747121.589</v>
      </c>
      <c r="L45" s="27">
        <f>'[1]Tien 08T-2017'!L45</f>
        <v>84459</v>
      </c>
      <c r="M45" s="27">
        <f>'[1]Tien 08T-2017'!M45</f>
        <v>321995427.19299996</v>
      </c>
      <c r="N45" s="27">
        <f>'[1]Tien 08T-2017'!N45</f>
        <v>151750</v>
      </c>
      <c r="O45" s="27">
        <f>'[1]Tien 08T-2017'!O45</f>
        <v>17358216</v>
      </c>
      <c r="P45" s="27">
        <f>'[1]Tien 08T-2017'!P45</f>
        <v>0</v>
      </c>
      <c r="Q45" s="27">
        <f>'[1]Tien 08T-2017'!Q45</f>
        <v>45759671.820999995</v>
      </c>
      <c r="R45" s="27">
        <f>'[1]Tien 08T-2017'!R45</f>
        <v>81300718.488</v>
      </c>
      <c r="S45" s="27">
        <f t="shared" si="1"/>
        <v>466565783.502</v>
      </c>
      <c r="T45" s="28">
        <f t="shared" si="2"/>
        <v>0.15432091617200647</v>
      </c>
      <c r="U45" s="29">
        <v>328953504.01</v>
      </c>
      <c r="V45" s="29">
        <f t="shared" si="3"/>
        <v>233177480.35800004</v>
      </c>
      <c r="W45" s="29">
        <f t="shared" si="4"/>
        <v>0</v>
      </c>
      <c r="X45" s="22">
        <f t="shared" si="5"/>
        <v>385265065.01399994</v>
      </c>
      <c r="Y45" s="31">
        <v>221907848.783</v>
      </c>
      <c r="Z45" s="32">
        <f t="shared" si="6"/>
        <v>0.7361488884998577</v>
      </c>
      <c r="AA45" s="32">
        <f t="shared" si="7"/>
        <v>0.8485652378946987</v>
      </c>
      <c r="AB45" s="34">
        <v>45</v>
      </c>
      <c r="AC45" s="34">
        <v>49</v>
      </c>
      <c r="AD45" s="36">
        <f t="shared" si="8"/>
        <v>0</v>
      </c>
      <c r="AE45" s="35">
        <f t="shared" si="9"/>
        <v>0.393000066280365</v>
      </c>
      <c r="AF45" s="35">
        <f t="shared" si="10"/>
        <v>0</v>
      </c>
      <c r="AG45" s="35">
        <f t="shared" si="11"/>
        <v>0</v>
      </c>
      <c r="AH45" s="35">
        <f>Y45-'[2]Tien 12T-2016'!U46</f>
        <v>0</v>
      </c>
    </row>
    <row r="46" spans="1:34" s="11" customFormat="1" ht="20.25" customHeight="1">
      <c r="A46" s="14">
        <v>32</v>
      </c>
      <c r="B46" s="13" t="str">
        <f>'[1]Tien 08T-2017'!B46</f>
        <v>Kiên Giang</v>
      </c>
      <c r="C46" s="27">
        <f>'[1]Tien 08T-2017'!C46</f>
        <v>1786877829</v>
      </c>
      <c r="D46" s="27">
        <v>990583142</v>
      </c>
      <c r="E46" s="27">
        <v>796294687</v>
      </c>
      <c r="F46" s="27">
        <f>'[1]Tien 08T-2017'!F46</f>
        <v>87657488</v>
      </c>
      <c r="G46" s="27">
        <f>'[1]Tien 08T-2017'!G46</f>
        <v>0</v>
      </c>
      <c r="H46" s="27">
        <f>'[1]Tien 08T-2017'!H46</f>
        <v>1699220341</v>
      </c>
      <c r="I46" s="27">
        <f>'[1]Tien 08T-2017'!I46</f>
        <v>1390953588</v>
      </c>
      <c r="J46" s="27">
        <f>'[1]Tien 08T-2017'!J46</f>
        <v>250799516</v>
      </c>
      <c r="K46" s="27">
        <f>'[1]Tien 08T-2017'!K46</f>
        <v>40377651</v>
      </c>
      <c r="L46" s="27">
        <f>'[1]Tien 08T-2017'!L46</f>
        <v>20153</v>
      </c>
      <c r="M46" s="27">
        <f>'[1]Tien 08T-2017'!M46</f>
        <v>1042871858</v>
      </c>
      <c r="N46" s="27">
        <f>'[1]Tien 08T-2017'!N46</f>
        <v>38190648</v>
      </c>
      <c r="O46" s="27">
        <f>'[1]Tien 08T-2017'!O46</f>
        <v>15332183</v>
      </c>
      <c r="P46" s="27">
        <f>'[1]Tien 08T-2017'!P46</f>
        <v>557992</v>
      </c>
      <c r="Q46" s="27">
        <f>'[1]Tien 08T-2017'!Q46</f>
        <v>2803587</v>
      </c>
      <c r="R46" s="27">
        <f>'[1]Tien 08T-2017'!R46</f>
        <v>308266753</v>
      </c>
      <c r="S46" s="27">
        <f aca="true" t="shared" si="12" ref="S46:S77">M46+N46+O46+P46+Q46+R46</f>
        <v>1408023021</v>
      </c>
      <c r="T46" s="28">
        <f aca="true" t="shared" si="13" ref="T46:T77">(J46+K46+L46)/I46</f>
        <v>0.20935085290566863</v>
      </c>
      <c r="U46" s="29">
        <v>990583142</v>
      </c>
      <c r="V46" s="29">
        <f aca="true" t="shared" si="14" ref="V46:V77">C46-U46</f>
        <v>796294687</v>
      </c>
      <c r="W46" s="29">
        <f aca="true" t="shared" si="15" ref="W46:W77">D46-U46</f>
        <v>0</v>
      </c>
      <c r="X46" s="22">
        <f aca="true" t="shared" si="16" ref="X46:X77">M46+N46+O46+P46+Q46</f>
        <v>1099756268</v>
      </c>
      <c r="Y46" s="31">
        <v>737515985</v>
      </c>
      <c r="Z46" s="32">
        <f aca="true" t="shared" si="17" ref="Z46:Z77">(X46-Y46)/Y46</f>
        <v>0.49116261934309124</v>
      </c>
      <c r="AA46" s="32">
        <f aca="true" t="shared" si="18" ref="AA46:AA77">I46/H46</f>
        <v>0.8185834140741375</v>
      </c>
      <c r="AB46" s="34">
        <v>15</v>
      </c>
      <c r="AC46" s="34">
        <v>30</v>
      </c>
      <c r="AD46" s="36">
        <f aca="true" t="shared" si="19" ref="AD46:AD77">C46-D46-E46</f>
        <v>0</v>
      </c>
      <c r="AE46" s="35">
        <f aca="true" t="shared" si="20" ref="AE46:AE77">C46-F46-H46</f>
        <v>0</v>
      </c>
      <c r="AF46" s="35">
        <f aca="true" t="shared" si="21" ref="AF46:AF77">H46-I46-R46</f>
        <v>0</v>
      </c>
      <c r="AG46" s="35">
        <f aca="true" t="shared" si="22" ref="AG46:AG77">I46-J46-K46-L46-M46-N46-O46-P46-Q46</f>
        <v>0</v>
      </c>
      <c r="AH46" s="35">
        <f>Y46-'[2]Tien 12T-2016'!U47</f>
        <v>0</v>
      </c>
    </row>
    <row r="47" spans="1:34" s="11" customFormat="1" ht="20.25" customHeight="1">
      <c r="A47" s="12">
        <v>33</v>
      </c>
      <c r="B47" s="13" t="str">
        <f>'[1]Tien 08T-2017'!B47</f>
        <v>Kon Tum</v>
      </c>
      <c r="C47" s="27">
        <f>'[1]Tien 08T-2017'!C47</f>
        <v>714720195.6370001</v>
      </c>
      <c r="D47" s="27">
        <v>471642812.69200003</v>
      </c>
      <c r="E47" s="27">
        <v>243077382.94500005</v>
      </c>
      <c r="F47" s="27">
        <f>'[1]Tien 08T-2017'!F47</f>
        <v>2661336.5790000004</v>
      </c>
      <c r="G47" s="27">
        <f>'[1]Tien 08T-2017'!G47</f>
        <v>116179723.72299999</v>
      </c>
      <c r="H47" s="27">
        <f>'[1]Tien 08T-2017'!H47</f>
        <v>712058859.0580001</v>
      </c>
      <c r="I47" s="27">
        <f>'[1]Tien 08T-2017'!I47</f>
        <v>364686782.7300001</v>
      </c>
      <c r="J47" s="27">
        <f>'[1]Tien 08T-2017'!J47</f>
        <v>35109891.103</v>
      </c>
      <c r="K47" s="27">
        <f>'[1]Tien 08T-2017'!K47</f>
        <v>6790287.836</v>
      </c>
      <c r="L47" s="27">
        <f>'[1]Tien 08T-2017'!L47</f>
        <v>17689.34</v>
      </c>
      <c r="M47" s="27">
        <f>'[1]Tien 08T-2017'!M47</f>
        <v>308325212.95299995</v>
      </c>
      <c r="N47" s="27">
        <f>'[1]Tien 08T-2017'!N47</f>
        <v>13868762.798</v>
      </c>
      <c r="O47" s="27">
        <f>'[1]Tien 08T-2017'!O47</f>
        <v>574938.7</v>
      </c>
      <c r="P47" s="27">
        <f>'[1]Tien 08T-2017'!P47</f>
        <v>0</v>
      </c>
      <c r="Q47" s="27">
        <f>'[1]Tien 08T-2017'!Q47</f>
        <v>0</v>
      </c>
      <c r="R47" s="27">
        <f>'[1]Tien 08T-2017'!R47</f>
        <v>347372076.32800007</v>
      </c>
      <c r="S47" s="27">
        <f t="shared" si="12"/>
        <v>670140990.779</v>
      </c>
      <c r="T47" s="28">
        <f t="shared" si="13"/>
        <v>0.11494210995311659</v>
      </c>
      <c r="U47" s="29">
        <v>471642812.69200003</v>
      </c>
      <c r="V47" s="29">
        <f t="shared" si="14"/>
        <v>243077382.94500005</v>
      </c>
      <c r="W47" s="29">
        <f t="shared" si="15"/>
        <v>0</v>
      </c>
      <c r="X47" s="22">
        <f t="shared" si="16"/>
        <v>322768914.4509999</v>
      </c>
      <c r="Y47" s="31">
        <v>132764447.57700002</v>
      </c>
      <c r="Z47" s="32">
        <f t="shared" si="17"/>
        <v>1.4311396638305756</v>
      </c>
      <c r="AA47" s="32">
        <f t="shared" si="18"/>
        <v>0.5121581988495348</v>
      </c>
      <c r="AB47" s="34">
        <v>35</v>
      </c>
      <c r="AC47" s="34">
        <v>61</v>
      </c>
      <c r="AD47" s="36">
        <f t="shared" si="19"/>
        <v>0</v>
      </c>
      <c r="AE47" s="35">
        <f t="shared" si="20"/>
        <v>0</v>
      </c>
      <c r="AF47" s="35">
        <f t="shared" si="21"/>
        <v>0</v>
      </c>
      <c r="AG47" s="35">
        <f t="shared" si="22"/>
        <v>1.4458782970905304E-07</v>
      </c>
      <c r="AH47" s="35">
        <f>Y47-'[2]Tien 12T-2016'!U48</f>
        <v>0</v>
      </c>
    </row>
    <row r="48" spans="1:34" s="11" customFormat="1" ht="20.25" customHeight="1">
      <c r="A48" s="14">
        <v>34</v>
      </c>
      <c r="B48" s="13" t="str">
        <f>'[1]Tien 08T-2017'!B48</f>
        <v>Khánh Hòa</v>
      </c>
      <c r="C48" s="27">
        <f>'[1]Tien 08T-2017'!C48</f>
        <v>1580516950.2220001</v>
      </c>
      <c r="D48" s="27">
        <v>1240298453.289</v>
      </c>
      <c r="E48" s="27">
        <v>340218496.9330001</v>
      </c>
      <c r="F48" s="27">
        <f>'[1]Tien 08T-2017'!F48</f>
        <v>17143933.6</v>
      </c>
      <c r="G48" s="27">
        <f>'[1]Tien 08T-2017'!G48</f>
        <v>60984237.666999996</v>
      </c>
      <c r="H48" s="27">
        <f>'[1]Tien 08T-2017'!H48</f>
        <v>1563373016.622</v>
      </c>
      <c r="I48" s="27">
        <f>'[1]Tien 08T-2017'!I48</f>
        <v>1225168307.078</v>
      </c>
      <c r="J48" s="27">
        <f>'[1]Tien 08T-2017'!J48</f>
        <v>260932508.558</v>
      </c>
      <c r="K48" s="27">
        <f>'[1]Tien 08T-2017'!K48</f>
        <v>75179885.609</v>
      </c>
      <c r="L48" s="27">
        <f>'[1]Tien 08T-2017'!L48</f>
        <v>0</v>
      </c>
      <c r="M48" s="27">
        <f>'[1]Tien 08T-2017'!M48</f>
        <v>866141612.7090001</v>
      </c>
      <c r="N48" s="27">
        <f>'[1]Tien 08T-2017'!N48</f>
        <v>21071813.614</v>
      </c>
      <c r="O48" s="27">
        <f>'[1]Tien 08T-2017'!O48</f>
        <v>661500.001</v>
      </c>
      <c r="P48" s="27">
        <f>'[1]Tien 08T-2017'!P48</f>
        <v>0</v>
      </c>
      <c r="Q48" s="27">
        <f>'[1]Tien 08T-2017'!Q48</f>
        <v>1180986.587</v>
      </c>
      <c r="R48" s="27">
        <f>'[1]Tien 08T-2017'!R48</f>
        <v>338204709.79399997</v>
      </c>
      <c r="S48" s="27">
        <f t="shared" si="12"/>
        <v>1227260622.7050002</v>
      </c>
      <c r="T48" s="28">
        <f t="shared" si="13"/>
        <v>0.27433977211557226</v>
      </c>
      <c r="U48" s="29">
        <v>1240298453.289</v>
      </c>
      <c r="V48" s="29">
        <f t="shared" si="14"/>
        <v>340218496.9330001</v>
      </c>
      <c r="W48" s="29">
        <f t="shared" si="15"/>
        <v>0</v>
      </c>
      <c r="X48" s="22">
        <f t="shared" si="16"/>
        <v>889055912.9110001</v>
      </c>
      <c r="Y48" s="31">
        <v>422981516.04600006</v>
      </c>
      <c r="Z48" s="32">
        <f t="shared" si="17"/>
        <v>1.1018788745707593</v>
      </c>
      <c r="AA48" s="32">
        <f t="shared" si="18"/>
        <v>0.7836698561711375</v>
      </c>
      <c r="AB48" s="34">
        <v>16</v>
      </c>
      <c r="AC48" s="34">
        <v>12</v>
      </c>
      <c r="AD48" s="36">
        <f t="shared" si="19"/>
        <v>0</v>
      </c>
      <c r="AE48" s="35">
        <f t="shared" si="20"/>
        <v>0</v>
      </c>
      <c r="AF48" s="35">
        <f t="shared" si="21"/>
        <v>-0.2500000596046448</v>
      </c>
      <c r="AG48" s="35">
        <f t="shared" si="22"/>
        <v>2.1653249859809875E-08</v>
      </c>
      <c r="AH48" s="35">
        <f>Y48-'[2]Tien 12T-2016'!U49</f>
        <v>0</v>
      </c>
    </row>
    <row r="49" spans="1:34" s="11" customFormat="1" ht="20.25" customHeight="1">
      <c r="A49" s="12">
        <v>35</v>
      </c>
      <c r="B49" s="13" t="str">
        <f>'[1]Tien 08T-2017'!B49</f>
        <v>Lai Châu</v>
      </c>
      <c r="C49" s="27">
        <f>'[1]Tien 08T-2017'!C49</f>
        <v>37119568</v>
      </c>
      <c r="D49" s="27">
        <v>12137441</v>
      </c>
      <c r="E49" s="27">
        <v>24982127</v>
      </c>
      <c r="F49" s="27">
        <f>'[1]Tien 08T-2017'!F49</f>
        <v>1188120</v>
      </c>
      <c r="G49" s="27">
        <f>'[1]Tien 08T-2017'!G49</f>
        <v>0</v>
      </c>
      <c r="H49" s="27">
        <f>'[1]Tien 08T-2017'!H49</f>
        <v>35931448</v>
      </c>
      <c r="I49" s="27">
        <f>'[1]Tien 08T-2017'!I49</f>
        <v>27918167</v>
      </c>
      <c r="J49" s="27">
        <f>'[1]Tien 08T-2017'!J49</f>
        <v>4845160</v>
      </c>
      <c r="K49" s="27">
        <f>'[1]Tien 08T-2017'!K49</f>
        <v>436915</v>
      </c>
      <c r="L49" s="27">
        <f>'[1]Tien 08T-2017'!L49</f>
        <v>4835</v>
      </c>
      <c r="M49" s="27">
        <f>'[1]Tien 08T-2017'!M49</f>
        <v>22527742</v>
      </c>
      <c r="N49" s="27">
        <f>'[1]Tien 08T-2017'!N49</f>
        <v>23750</v>
      </c>
      <c r="O49" s="27">
        <f>'[1]Tien 08T-2017'!O49</f>
        <v>0</v>
      </c>
      <c r="P49" s="27">
        <f>'[1]Tien 08T-2017'!P49</f>
        <v>0</v>
      </c>
      <c r="Q49" s="27">
        <f>'[1]Tien 08T-2017'!Q49</f>
        <v>79765</v>
      </c>
      <c r="R49" s="27">
        <f>'[1]Tien 08T-2017'!R49</f>
        <v>8013281</v>
      </c>
      <c r="S49" s="27">
        <f t="shared" si="12"/>
        <v>30644538</v>
      </c>
      <c r="T49" s="28">
        <f t="shared" si="13"/>
        <v>0.18937167329072857</v>
      </c>
      <c r="U49" s="29">
        <v>12137441</v>
      </c>
      <c r="V49" s="29">
        <f t="shared" si="14"/>
        <v>24982127</v>
      </c>
      <c r="W49" s="29">
        <f t="shared" si="15"/>
        <v>0</v>
      </c>
      <c r="X49" s="22">
        <f t="shared" si="16"/>
        <v>22631257</v>
      </c>
      <c r="Y49" s="31">
        <v>6150219</v>
      </c>
      <c r="Z49" s="32">
        <f t="shared" si="17"/>
        <v>2.679748152057675</v>
      </c>
      <c r="AA49" s="32">
        <f t="shared" si="18"/>
        <v>0.7769841894487525</v>
      </c>
      <c r="AB49" s="34">
        <v>63</v>
      </c>
      <c r="AC49" s="34">
        <v>42</v>
      </c>
      <c r="AD49" s="36">
        <f t="shared" si="19"/>
        <v>0</v>
      </c>
      <c r="AE49" s="35">
        <f t="shared" si="20"/>
        <v>0</v>
      </c>
      <c r="AF49" s="35">
        <f t="shared" si="21"/>
        <v>0</v>
      </c>
      <c r="AG49" s="35">
        <f t="shared" si="22"/>
        <v>0</v>
      </c>
      <c r="AH49" s="35">
        <f>Y49-'[2]Tien 12T-2016'!U50</f>
        <v>0</v>
      </c>
    </row>
    <row r="50" spans="1:34" s="11" customFormat="1" ht="20.25" customHeight="1">
      <c r="A50" s="14">
        <v>36</v>
      </c>
      <c r="B50" s="13" t="str">
        <f>'[1]Tien 08T-2017'!B50</f>
        <v>Lạng Sơn</v>
      </c>
      <c r="C50" s="27">
        <f>'[1]Tien 08T-2017'!C50</f>
        <v>125141714</v>
      </c>
      <c r="D50" s="27">
        <v>56457367</v>
      </c>
      <c r="E50" s="27">
        <v>68684347</v>
      </c>
      <c r="F50" s="27">
        <f>'[1]Tien 08T-2017'!F50</f>
        <v>10993277</v>
      </c>
      <c r="G50" s="27">
        <f>'[1]Tien 08T-2017'!G50</f>
        <v>0</v>
      </c>
      <c r="H50" s="27">
        <f>'[1]Tien 08T-2017'!H50</f>
        <v>114148437</v>
      </c>
      <c r="I50" s="27">
        <f>'[1]Tien 08T-2017'!I50</f>
        <v>67684570</v>
      </c>
      <c r="J50" s="27">
        <f>'[1]Tien 08T-2017'!J50</f>
        <v>18575212</v>
      </c>
      <c r="K50" s="27">
        <f>'[1]Tien 08T-2017'!K50</f>
        <v>942237</v>
      </c>
      <c r="L50" s="27">
        <f>'[1]Tien 08T-2017'!L50</f>
        <v>112440</v>
      </c>
      <c r="M50" s="27">
        <f>'[1]Tien 08T-2017'!M50</f>
        <v>47899949</v>
      </c>
      <c r="N50" s="27">
        <f>'[1]Tien 08T-2017'!N50</f>
        <v>116364</v>
      </c>
      <c r="O50" s="27">
        <f>'[1]Tien 08T-2017'!O50</f>
        <v>35658</v>
      </c>
      <c r="P50" s="27">
        <f>'[1]Tien 08T-2017'!P50</f>
        <v>0</v>
      </c>
      <c r="Q50" s="27">
        <f>'[1]Tien 08T-2017'!Q50</f>
        <v>2710</v>
      </c>
      <c r="R50" s="27">
        <f>'[1]Tien 08T-2017'!R50</f>
        <v>46463867</v>
      </c>
      <c r="S50" s="27">
        <f t="shared" si="12"/>
        <v>94518548</v>
      </c>
      <c r="T50" s="28">
        <f t="shared" si="13"/>
        <v>0.2900201478712209</v>
      </c>
      <c r="U50" s="29">
        <v>56457367</v>
      </c>
      <c r="V50" s="29">
        <f t="shared" si="14"/>
        <v>68684347</v>
      </c>
      <c r="W50" s="29">
        <f t="shared" si="15"/>
        <v>0</v>
      </c>
      <c r="X50" s="22">
        <f t="shared" si="16"/>
        <v>48054681</v>
      </c>
      <c r="Y50" s="31">
        <v>11872940</v>
      </c>
      <c r="Z50" s="32">
        <f t="shared" si="17"/>
        <v>3.0474120984356023</v>
      </c>
      <c r="AA50" s="32">
        <f t="shared" si="18"/>
        <v>0.5929522276332176</v>
      </c>
      <c r="AB50" s="34">
        <v>56</v>
      </c>
      <c r="AC50" s="34">
        <v>10</v>
      </c>
      <c r="AD50" s="36">
        <f t="shared" si="19"/>
        <v>0</v>
      </c>
      <c r="AE50" s="35">
        <f t="shared" si="20"/>
        <v>0</v>
      </c>
      <c r="AF50" s="35">
        <f t="shared" si="21"/>
        <v>0</v>
      </c>
      <c r="AG50" s="35">
        <f t="shared" si="22"/>
        <v>0</v>
      </c>
      <c r="AH50" s="35">
        <f>Y50-'[2]Tien 12T-2016'!U51</f>
        <v>0</v>
      </c>
    </row>
    <row r="51" spans="1:34" s="11" customFormat="1" ht="20.25" customHeight="1">
      <c r="A51" s="12">
        <v>37</v>
      </c>
      <c r="B51" s="13" t="str">
        <f>'[1]Tien 08T-2017'!B51</f>
        <v>Lào Cai</v>
      </c>
      <c r="C51" s="27">
        <f>'[1]Tien 08T-2017'!C51</f>
        <v>104885680</v>
      </c>
      <c r="D51" s="27">
        <v>62586113</v>
      </c>
      <c r="E51" s="27">
        <v>42299567</v>
      </c>
      <c r="F51" s="27">
        <f>'[1]Tien 08T-2017'!F51</f>
        <v>526315</v>
      </c>
      <c r="G51" s="27">
        <f>'[1]Tien 08T-2017'!G51</f>
        <v>21524646</v>
      </c>
      <c r="H51" s="27">
        <f>'[1]Tien 08T-2017'!H51</f>
        <v>104359365</v>
      </c>
      <c r="I51" s="27">
        <f>'[1]Tien 08T-2017'!I51</f>
        <v>86079083</v>
      </c>
      <c r="J51" s="27">
        <f>'[1]Tien 08T-2017'!J51</f>
        <v>18475851</v>
      </c>
      <c r="K51" s="27">
        <f>'[1]Tien 08T-2017'!K51</f>
        <v>13918296</v>
      </c>
      <c r="L51" s="27">
        <f>'[1]Tien 08T-2017'!L51</f>
        <v>86094</v>
      </c>
      <c r="M51" s="27">
        <f>'[1]Tien 08T-2017'!M51</f>
        <v>52801737</v>
      </c>
      <c r="N51" s="27">
        <f>'[1]Tien 08T-2017'!N51</f>
        <v>646865</v>
      </c>
      <c r="O51" s="27">
        <f>'[1]Tien 08T-2017'!O51</f>
        <v>0</v>
      </c>
      <c r="P51" s="27">
        <f>'[1]Tien 08T-2017'!P51</f>
        <v>0</v>
      </c>
      <c r="Q51" s="27">
        <f>'[1]Tien 08T-2017'!Q51</f>
        <v>150240</v>
      </c>
      <c r="R51" s="27">
        <f>'[1]Tien 08T-2017'!R51</f>
        <v>18280282</v>
      </c>
      <c r="S51" s="27">
        <f t="shared" si="12"/>
        <v>71879124</v>
      </c>
      <c r="T51" s="28">
        <f t="shared" si="13"/>
        <v>0.377330239449693</v>
      </c>
      <c r="U51" s="29">
        <v>62586113</v>
      </c>
      <c r="V51" s="29">
        <f t="shared" si="14"/>
        <v>42299567</v>
      </c>
      <c r="W51" s="29">
        <f t="shared" si="15"/>
        <v>0</v>
      </c>
      <c r="X51" s="22">
        <f t="shared" si="16"/>
        <v>53598842</v>
      </c>
      <c r="Y51" s="31">
        <v>42233471</v>
      </c>
      <c r="Z51" s="32">
        <f t="shared" si="17"/>
        <v>0.26910814410683886</v>
      </c>
      <c r="AA51" s="32">
        <f t="shared" si="18"/>
        <v>0.8248333343155164</v>
      </c>
      <c r="AB51" s="34">
        <v>59</v>
      </c>
      <c r="AC51" s="34">
        <v>3</v>
      </c>
      <c r="AD51" s="36">
        <f t="shared" si="19"/>
        <v>0</v>
      </c>
      <c r="AE51" s="35">
        <f t="shared" si="20"/>
        <v>0</v>
      </c>
      <c r="AF51" s="35">
        <f t="shared" si="21"/>
        <v>0</v>
      </c>
      <c r="AG51" s="35">
        <f t="shared" si="22"/>
        <v>0</v>
      </c>
      <c r="AH51" s="35">
        <f>Y51-'[2]Tien 12T-2016'!U52</f>
        <v>0</v>
      </c>
    </row>
    <row r="52" spans="1:34" s="11" customFormat="1" ht="20.25" customHeight="1">
      <c r="A52" s="14">
        <v>38</v>
      </c>
      <c r="B52" s="13" t="str">
        <f>'[1]Tien 08T-2017'!B52</f>
        <v>Lâm Đồng</v>
      </c>
      <c r="C52" s="27">
        <f>'[1]Tien 08T-2017'!C52</f>
        <v>2526995646</v>
      </c>
      <c r="D52" s="27">
        <v>2114010179.0273037</v>
      </c>
      <c r="E52" s="27">
        <v>412985466.9726963</v>
      </c>
      <c r="F52" s="27">
        <f>'[1]Tien 08T-2017'!F52</f>
        <v>14570007</v>
      </c>
      <c r="G52" s="27">
        <f>'[1]Tien 08T-2017'!G52</f>
        <v>0</v>
      </c>
      <c r="H52" s="27">
        <f>'[1]Tien 08T-2017'!H52</f>
        <v>2512425639</v>
      </c>
      <c r="I52" s="27">
        <f>'[1]Tien 08T-2017'!I52</f>
        <v>1025744040</v>
      </c>
      <c r="J52" s="27">
        <f>'[1]Tien 08T-2017'!J52</f>
        <v>201363700</v>
      </c>
      <c r="K52" s="27">
        <f>'[1]Tien 08T-2017'!K52</f>
        <v>81129912</v>
      </c>
      <c r="L52" s="27">
        <f>'[1]Tien 08T-2017'!L52</f>
        <v>63318</v>
      </c>
      <c r="M52" s="27">
        <f>'[1]Tien 08T-2017'!M52</f>
        <v>698558583</v>
      </c>
      <c r="N52" s="27">
        <f>'[1]Tien 08T-2017'!N52</f>
        <v>21680021</v>
      </c>
      <c r="O52" s="27">
        <f>'[1]Tien 08T-2017'!O52</f>
        <v>18237552</v>
      </c>
      <c r="P52" s="27">
        <f>'[1]Tien 08T-2017'!P52</f>
        <v>0</v>
      </c>
      <c r="Q52" s="27">
        <f>'[1]Tien 08T-2017'!Q52</f>
        <v>4710954</v>
      </c>
      <c r="R52" s="27">
        <f>'[1]Tien 08T-2017'!R52</f>
        <v>1486681599</v>
      </c>
      <c r="S52" s="27">
        <f t="shared" si="12"/>
        <v>2229868709</v>
      </c>
      <c r="T52" s="28">
        <f t="shared" si="13"/>
        <v>0.27546533928678735</v>
      </c>
      <c r="U52" s="29">
        <v>2114010179.0273037</v>
      </c>
      <c r="V52" s="29">
        <f t="shared" si="14"/>
        <v>412985466.9726963</v>
      </c>
      <c r="W52" s="29">
        <f t="shared" si="15"/>
        <v>0</v>
      </c>
      <c r="X52" s="22">
        <f t="shared" si="16"/>
        <v>743187110</v>
      </c>
      <c r="Y52" s="31">
        <v>546588085.0273037</v>
      </c>
      <c r="Z52" s="32">
        <f t="shared" si="17"/>
        <v>0.35968406622488963</v>
      </c>
      <c r="AA52" s="32">
        <f t="shared" si="18"/>
        <v>0.40826841761106547</v>
      </c>
      <c r="AB52" s="34">
        <v>10</v>
      </c>
      <c r="AC52" s="34">
        <v>11</v>
      </c>
      <c r="AD52" s="36">
        <f t="shared" si="19"/>
        <v>0</v>
      </c>
      <c r="AE52" s="35">
        <f t="shared" si="20"/>
        <v>0</v>
      </c>
      <c r="AF52" s="35">
        <f t="shared" si="21"/>
        <v>0</v>
      </c>
      <c r="AG52" s="35">
        <f t="shared" si="22"/>
        <v>0</v>
      </c>
      <c r="AH52" s="35">
        <f>Y52-'[2]Tien 12T-2016'!U53</f>
        <v>0</v>
      </c>
    </row>
    <row r="53" spans="1:34" s="11" customFormat="1" ht="20.25" customHeight="1">
      <c r="A53" s="12">
        <v>39</v>
      </c>
      <c r="B53" s="13" t="str">
        <f>'[1]Tien 08T-2017'!B53</f>
        <v>Long An</v>
      </c>
      <c r="C53" s="27">
        <f>'[1]Tien 08T-2017'!C53</f>
        <v>4739789847</v>
      </c>
      <c r="D53" s="27">
        <v>3022423771</v>
      </c>
      <c r="E53" s="27">
        <v>1717366076</v>
      </c>
      <c r="F53" s="27">
        <f>'[1]Tien 08T-2017'!F53</f>
        <v>167514562</v>
      </c>
      <c r="G53" s="27">
        <f>'[1]Tien 08T-2017'!G53</f>
        <v>713011624</v>
      </c>
      <c r="H53" s="27">
        <f>'[1]Tien 08T-2017'!H53</f>
        <v>4572275285</v>
      </c>
      <c r="I53" s="27">
        <f>'[1]Tien 08T-2017'!I53</f>
        <v>3534036806</v>
      </c>
      <c r="J53" s="27">
        <f>'[1]Tien 08T-2017'!J53</f>
        <v>533703359</v>
      </c>
      <c r="K53" s="27">
        <f>'[1]Tien 08T-2017'!K53</f>
        <v>63115794</v>
      </c>
      <c r="L53" s="27">
        <f>'[1]Tien 08T-2017'!L53</f>
        <v>20063</v>
      </c>
      <c r="M53" s="27">
        <f>'[1]Tien 08T-2017'!M53</f>
        <v>2731175533</v>
      </c>
      <c r="N53" s="27">
        <f>'[1]Tien 08T-2017'!N53</f>
        <v>75957742</v>
      </c>
      <c r="O53" s="27">
        <f>'[1]Tien 08T-2017'!O53</f>
        <v>12005003</v>
      </c>
      <c r="P53" s="27">
        <f>'[1]Tien 08T-2017'!P53</f>
        <v>0</v>
      </c>
      <c r="Q53" s="27">
        <f>'[1]Tien 08T-2017'!Q53</f>
        <v>118059312</v>
      </c>
      <c r="R53" s="27">
        <f>'[1]Tien 08T-2017'!R53</f>
        <v>1038238479</v>
      </c>
      <c r="S53" s="27">
        <f t="shared" si="12"/>
        <v>3975436069</v>
      </c>
      <c r="T53" s="28">
        <f t="shared" si="13"/>
        <v>0.1688831352822079</v>
      </c>
      <c r="U53" s="29">
        <v>3022423771</v>
      </c>
      <c r="V53" s="29">
        <f t="shared" si="14"/>
        <v>1717366076</v>
      </c>
      <c r="W53" s="29">
        <f t="shared" si="15"/>
        <v>0</v>
      </c>
      <c r="X53" s="22">
        <f t="shared" si="16"/>
        <v>2937197590</v>
      </c>
      <c r="Y53" s="31">
        <v>1716493545</v>
      </c>
      <c r="Z53" s="32">
        <f t="shared" si="17"/>
        <v>0.7111614538579578</v>
      </c>
      <c r="AA53" s="32">
        <f t="shared" si="18"/>
        <v>0.7729273907881073</v>
      </c>
      <c r="AB53" s="34">
        <v>4</v>
      </c>
      <c r="AC53" s="34">
        <v>43</v>
      </c>
      <c r="AD53" s="36">
        <f t="shared" si="19"/>
        <v>0</v>
      </c>
      <c r="AE53" s="35">
        <f t="shared" si="20"/>
        <v>0</v>
      </c>
      <c r="AF53" s="35">
        <f t="shared" si="21"/>
        <v>0</v>
      </c>
      <c r="AG53" s="35">
        <f t="shared" si="22"/>
        <v>0</v>
      </c>
      <c r="AH53" s="35">
        <f>Y53-'[2]Tien 12T-2016'!U54</f>
        <v>0</v>
      </c>
    </row>
    <row r="54" spans="1:34" s="11" customFormat="1" ht="20.25" customHeight="1">
      <c r="A54" s="14">
        <v>40</v>
      </c>
      <c r="B54" s="13" t="str">
        <f>'[1]Tien 08T-2017'!B54</f>
        <v>Nam Định</v>
      </c>
      <c r="C54" s="27">
        <f>'[1]Tien 08T-2017'!C54</f>
        <v>439913313</v>
      </c>
      <c r="D54" s="27">
        <v>246736197</v>
      </c>
      <c r="E54" s="27">
        <v>193177116</v>
      </c>
      <c r="F54" s="27">
        <f>'[1]Tien 08T-2017'!F54</f>
        <v>50964887</v>
      </c>
      <c r="G54" s="27">
        <f>'[1]Tien 08T-2017'!G54</f>
        <v>0</v>
      </c>
      <c r="H54" s="27">
        <f>'[1]Tien 08T-2017'!H54</f>
        <v>388948426</v>
      </c>
      <c r="I54" s="27">
        <f>'[1]Tien 08T-2017'!I54</f>
        <v>207674613</v>
      </c>
      <c r="J54" s="27">
        <f>'[1]Tien 08T-2017'!J54</f>
        <v>21148101</v>
      </c>
      <c r="K54" s="27">
        <f>'[1]Tien 08T-2017'!K54</f>
        <v>51690938</v>
      </c>
      <c r="L54" s="27">
        <f>'[1]Tien 08T-2017'!L54</f>
        <v>162987</v>
      </c>
      <c r="M54" s="27">
        <f>'[1]Tien 08T-2017'!M54</f>
        <v>118287191</v>
      </c>
      <c r="N54" s="27">
        <f>'[1]Tien 08T-2017'!N54</f>
        <v>10737723</v>
      </c>
      <c r="O54" s="27">
        <f>'[1]Tien 08T-2017'!O54</f>
        <v>70200</v>
      </c>
      <c r="P54" s="27">
        <f>'[1]Tien 08T-2017'!P54</f>
        <v>0</v>
      </c>
      <c r="Q54" s="27">
        <f>'[1]Tien 08T-2017'!Q54</f>
        <v>5577473</v>
      </c>
      <c r="R54" s="27">
        <f>'[1]Tien 08T-2017'!R54</f>
        <v>181273813</v>
      </c>
      <c r="S54" s="27">
        <f t="shared" si="12"/>
        <v>315946400</v>
      </c>
      <c r="T54" s="28">
        <f t="shared" si="13"/>
        <v>0.35152118472949795</v>
      </c>
      <c r="U54" s="29">
        <v>246736197</v>
      </c>
      <c r="V54" s="29">
        <f t="shared" si="14"/>
        <v>193177116</v>
      </c>
      <c r="W54" s="29">
        <f t="shared" si="15"/>
        <v>0</v>
      </c>
      <c r="X54" s="22">
        <f t="shared" si="16"/>
        <v>134672587</v>
      </c>
      <c r="Y54" s="31">
        <v>71957147</v>
      </c>
      <c r="Z54" s="32">
        <f t="shared" si="17"/>
        <v>0.8715665172217014</v>
      </c>
      <c r="AA54" s="32">
        <f t="shared" si="18"/>
        <v>0.533938689856017</v>
      </c>
      <c r="AB54" s="34">
        <v>47</v>
      </c>
      <c r="AC54" s="34">
        <v>5</v>
      </c>
      <c r="AD54" s="36">
        <f t="shared" si="19"/>
        <v>0</v>
      </c>
      <c r="AE54" s="35">
        <f t="shared" si="20"/>
        <v>0</v>
      </c>
      <c r="AF54" s="35">
        <f t="shared" si="21"/>
        <v>0</v>
      </c>
      <c r="AG54" s="35">
        <f t="shared" si="22"/>
        <v>0</v>
      </c>
      <c r="AH54" s="35">
        <f>Y54-'[2]Tien 12T-2016'!U55</f>
        <v>0</v>
      </c>
    </row>
    <row r="55" spans="1:34" s="11" customFormat="1" ht="20.25" customHeight="1">
      <c r="A55" s="12">
        <v>41</v>
      </c>
      <c r="B55" s="13" t="str">
        <f>'[1]Tien 08T-2017'!B55</f>
        <v>Ninh Bình</v>
      </c>
      <c r="C55" s="27">
        <f>'[1]Tien 08T-2017'!C55</f>
        <v>578334166.596</v>
      </c>
      <c r="D55" s="27">
        <v>266241792.93199998</v>
      </c>
      <c r="E55" s="27">
        <v>312092373.664</v>
      </c>
      <c r="F55" s="27">
        <f>'[1]Tien 08T-2017'!F55</f>
        <v>54640455</v>
      </c>
      <c r="G55" s="27">
        <f>'[1]Tien 08T-2017'!G55</f>
        <v>69352996</v>
      </c>
      <c r="H55" s="27">
        <f>'[1]Tien 08T-2017'!H55</f>
        <v>523693711.271</v>
      </c>
      <c r="I55" s="27">
        <f>'[1]Tien 08T-2017'!I55</f>
        <v>488529363</v>
      </c>
      <c r="J55" s="27">
        <f>'[1]Tien 08T-2017'!J55</f>
        <v>47939105</v>
      </c>
      <c r="K55" s="27">
        <f>'[1]Tien 08T-2017'!K55</f>
        <v>10093075</v>
      </c>
      <c r="L55" s="27">
        <f>'[1]Tien 08T-2017'!L55</f>
        <v>7200</v>
      </c>
      <c r="M55" s="27">
        <f>'[1]Tien 08T-2017'!M55</f>
        <v>430306295</v>
      </c>
      <c r="N55" s="27">
        <f>'[1]Tien 08T-2017'!N55</f>
        <v>183338</v>
      </c>
      <c r="O55" s="27">
        <f>'[1]Tien 08T-2017'!O55</f>
        <v>0</v>
      </c>
      <c r="P55" s="27">
        <f>'[1]Tien 08T-2017'!P55</f>
        <v>0</v>
      </c>
      <c r="Q55" s="27">
        <f>'[1]Tien 08T-2017'!Q55</f>
        <v>350</v>
      </c>
      <c r="R55" s="27">
        <f>'[1]Tien 08T-2017'!R55</f>
        <v>35164348.271</v>
      </c>
      <c r="S55" s="27">
        <f t="shared" si="12"/>
        <v>465654331.271</v>
      </c>
      <c r="T55" s="28">
        <f t="shared" si="13"/>
        <v>0.11880428157600836</v>
      </c>
      <c r="U55" s="29">
        <v>266241792.93199998</v>
      </c>
      <c r="V55" s="29">
        <f t="shared" si="14"/>
        <v>312092373.664</v>
      </c>
      <c r="W55" s="29">
        <f t="shared" si="15"/>
        <v>0</v>
      </c>
      <c r="X55" s="22">
        <f t="shared" si="16"/>
        <v>430489983</v>
      </c>
      <c r="Y55" s="31">
        <v>233904798.66099998</v>
      </c>
      <c r="Z55" s="32">
        <f t="shared" si="17"/>
        <v>0.8404495566758868</v>
      </c>
      <c r="AA55" s="32">
        <f t="shared" si="18"/>
        <v>0.932853216461858</v>
      </c>
      <c r="AB55" s="34">
        <v>43</v>
      </c>
      <c r="AC55" s="34">
        <v>59</v>
      </c>
      <c r="AD55" s="36">
        <f t="shared" si="19"/>
        <v>0</v>
      </c>
      <c r="AE55" s="35">
        <f t="shared" si="20"/>
        <v>0.32499992847442627</v>
      </c>
      <c r="AF55" s="35">
        <f t="shared" si="21"/>
        <v>0</v>
      </c>
      <c r="AG55" s="35">
        <f t="shared" si="22"/>
        <v>0</v>
      </c>
      <c r="AH55" s="35">
        <f>Y55-'[2]Tien 12T-2016'!U56</f>
        <v>0</v>
      </c>
    </row>
    <row r="56" spans="1:34" s="11" customFormat="1" ht="20.25" customHeight="1">
      <c r="A56" s="14">
        <v>42</v>
      </c>
      <c r="B56" s="13" t="str">
        <f>'[1]Tien 08T-2017'!B56</f>
        <v>Ninh Thuận</v>
      </c>
      <c r="C56" s="27">
        <f>'[1]Tien 08T-2017'!C56</f>
        <v>375262463</v>
      </c>
      <c r="D56" s="27">
        <v>213607651</v>
      </c>
      <c r="E56" s="27">
        <v>161654812</v>
      </c>
      <c r="F56" s="27">
        <f>'[1]Tien 08T-2017'!F56</f>
        <v>108450</v>
      </c>
      <c r="G56" s="27">
        <f>'[1]Tien 08T-2017'!G56</f>
        <v>0</v>
      </c>
      <c r="H56" s="27">
        <f>'[1]Tien 08T-2017'!H56</f>
        <v>375154013</v>
      </c>
      <c r="I56" s="27">
        <f>'[1]Tien 08T-2017'!I56</f>
        <v>269539212</v>
      </c>
      <c r="J56" s="27">
        <f>'[1]Tien 08T-2017'!J56</f>
        <v>33776086</v>
      </c>
      <c r="K56" s="27">
        <f>'[1]Tien 08T-2017'!K56</f>
        <v>60802774</v>
      </c>
      <c r="L56" s="27">
        <f>'[1]Tien 08T-2017'!L56</f>
        <v>57373</v>
      </c>
      <c r="M56" s="27">
        <f>'[1]Tien 08T-2017'!M56</f>
        <v>164780402</v>
      </c>
      <c r="N56" s="27">
        <f>'[1]Tien 08T-2017'!N56</f>
        <v>4605999</v>
      </c>
      <c r="O56" s="27">
        <f>'[1]Tien 08T-2017'!O56</f>
        <v>13817</v>
      </c>
      <c r="P56" s="27">
        <f>'[1]Tien 08T-2017'!P56</f>
        <v>0</v>
      </c>
      <c r="Q56" s="27">
        <f>'[1]Tien 08T-2017'!Q56</f>
        <v>5502761</v>
      </c>
      <c r="R56" s="27">
        <f>'[1]Tien 08T-2017'!R56</f>
        <v>105614801</v>
      </c>
      <c r="S56" s="27">
        <f t="shared" si="12"/>
        <v>280517780</v>
      </c>
      <c r="T56" s="28">
        <f t="shared" si="13"/>
        <v>0.351103768159714</v>
      </c>
      <c r="U56" s="29">
        <v>213607651</v>
      </c>
      <c r="V56" s="29">
        <f t="shared" si="14"/>
        <v>161654812</v>
      </c>
      <c r="W56" s="29">
        <f t="shared" si="15"/>
        <v>0</v>
      </c>
      <c r="X56" s="22">
        <f t="shared" si="16"/>
        <v>174902979</v>
      </c>
      <c r="Y56" s="31">
        <v>105480463</v>
      </c>
      <c r="Z56" s="32">
        <f t="shared" si="17"/>
        <v>0.6581552073771235</v>
      </c>
      <c r="AA56" s="32">
        <f t="shared" si="18"/>
        <v>0.7184761528860415</v>
      </c>
      <c r="AB56" s="34">
        <v>50</v>
      </c>
      <c r="AC56" s="34">
        <v>6</v>
      </c>
      <c r="AD56" s="36">
        <f t="shared" si="19"/>
        <v>0</v>
      </c>
      <c r="AE56" s="35">
        <f t="shared" si="20"/>
        <v>0</v>
      </c>
      <c r="AF56" s="35">
        <f t="shared" si="21"/>
        <v>0</v>
      </c>
      <c r="AG56" s="35">
        <f t="shared" si="22"/>
        <v>0</v>
      </c>
      <c r="AH56" s="35">
        <f>Y56-'[2]Tien 12T-2016'!U57</f>
        <v>0</v>
      </c>
    </row>
    <row r="57" spans="1:34" s="11" customFormat="1" ht="20.25" customHeight="1">
      <c r="A57" s="12">
        <v>43</v>
      </c>
      <c r="B57" s="13" t="str">
        <f>'[1]Tien 08T-2017'!B57</f>
        <v>Nghệ An</v>
      </c>
      <c r="C57" s="27">
        <f>'[1]Tien 08T-2017'!C57</f>
        <v>823844974.4640001</v>
      </c>
      <c r="D57" s="27">
        <v>463398973.20210993</v>
      </c>
      <c r="E57" s="27">
        <v>360446001.2618902</v>
      </c>
      <c r="F57" s="27">
        <f>'[1]Tien 08T-2017'!F57</f>
        <v>14821912.666</v>
      </c>
      <c r="G57" s="27">
        <f>'[1]Tien 08T-2017'!G57</f>
        <v>0</v>
      </c>
      <c r="H57" s="27">
        <f>'[1]Tien 08T-2017'!H57</f>
        <v>809023061.7980001</v>
      </c>
      <c r="I57" s="27">
        <f>'[1]Tien 08T-2017'!I57</f>
        <v>560263247.5739999</v>
      </c>
      <c r="J57" s="27">
        <f>'[1]Tien 08T-2017'!J57</f>
        <v>88914808.272</v>
      </c>
      <c r="K57" s="27">
        <f>'[1]Tien 08T-2017'!K57</f>
        <v>35557463.772</v>
      </c>
      <c r="L57" s="27">
        <f>'[1]Tien 08T-2017'!L57</f>
        <v>127366</v>
      </c>
      <c r="M57" s="27">
        <f>'[1]Tien 08T-2017'!M57</f>
        <v>425031838.80300003</v>
      </c>
      <c r="N57" s="27">
        <f>'[1]Tien 08T-2017'!N57</f>
        <v>5547818.95</v>
      </c>
      <c r="O57" s="27">
        <f>'[1]Tien 08T-2017'!O57</f>
        <v>922424</v>
      </c>
      <c r="P57" s="27">
        <f>'[1]Tien 08T-2017'!P57</f>
        <v>2174000</v>
      </c>
      <c r="Q57" s="27">
        <f>'[1]Tien 08T-2017'!Q57</f>
        <v>1987527.777</v>
      </c>
      <c r="R57" s="27">
        <f>'[1]Tien 08T-2017'!R57</f>
        <v>248759814.22399992</v>
      </c>
      <c r="S57" s="27">
        <f t="shared" si="12"/>
        <v>684423423.754</v>
      </c>
      <c r="T57" s="28">
        <f t="shared" si="13"/>
        <v>0.22239480919644442</v>
      </c>
      <c r="U57" s="29">
        <v>463398973.20210993</v>
      </c>
      <c r="V57" s="29">
        <f t="shared" si="14"/>
        <v>360446001.2618902</v>
      </c>
      <c r="W57" s="29">
        <f t="shared" si="15"/>
        <v>0</v>
      </c>
      <c r="X57" s="22">
        <f t="shared" si="16"/>
        <v>435663609.53000003</v>
      </c>
      <c r="Y57" s="31">
        <v>284155741.05310994</v>
      </c>
      <c r="Z57" s="32">
        <f t="shared" si="17"/>
        <v>0.5331860194532286</v>
      </c>
      <c r="AA57" s="32">
        <f t="shared" si="18"/>
        <v>0.6925182655842368</v>
      </c>
      <c r="AB57" s="34">
        <v>30</v>
      </c>
      <c r="AC57" s="34">
        <v>26</v>
      </c>
      <c r="AD57" s="36">
        <f t="shared" si="19"/>
        <v>0</v>
      </c>
      <c r="AE57" s="35">
        <f t="shared" si="20"/>
        <v>0</v>
      </c>
      <c r="AF57" s="35">
        <f t="shared" si="21"/>
        <v>2.980232238769531E-07</v>
      </c>
      <c r="AG57" s="35">
        <f t="shared" si="22"/>
        <v>-1.809094101190567E-07</v>
      </c>
      <c r="AH57" s="35">
        <f>Y57-'[2]Tien 12T-2016'!U58</f>
        <v>0</v>
      </c>
    </row>
    <row r="58" spans="1:34" s="11" customFormat="1" ht="20.25" customHeight="1">
      <c r="A58" s="14">
        <v>44</v>
      </c>
      <c r="B58" s="13" t="str">
        <f>'[1]Tien 08T-2017'!B58</f>
        <v>Phú Thọ</v>
      </c>
      <c r="C58" s="27">
        <f>'[1]Tien 08T-2017'!C58</f>
        <v>566135163.9549999</v>
      </c>
      <c r="D58" s="27">
        <v>382753923.892</v>
      </c>
      <c r="E58" s="27">
        <v>183381240.0629999</v>
      </c>
      <c r="F58" s="27">
        <f>'[1]Tien 08T-2017'!F58</f>
        <v>41125705.301</v>
      </c>
      <c r="G58" s="27">
        <f>'[1]Tien 08T-2017'!G58</f>
        <v>2815965</v>
      </c>
      <c r="H58" s="27">
        <f>'[1]Tien 08T-2017'!H58</f>
        <v>525009458.6539999</v>
      </c>
      <c r="I58" s="27">
        <f>'[1]Tien 08T-2017'!I58</f>
        <v>303006606.319</v>
      </c>
      <c r="J58" s="27">
        <f>'[1]Tien 08T-2017'!J58</f>
        <v>46241030.769999996</v>
      </c>
      <c r="K58" s="27">
        <f>'[1]Tien 08T-2017'!K58</f>
        <v>13649059.708</v>
      </c>
      <c r="L58" s="27">
        <f>'[1]Tien 08T-2017'!L58</f>
        <v>33394</v>
      </c>
      <c r="M58" s="27">
        <f>'[1]Tien 08T-2017'!M58</f>
        <v>208816694.70900002</v>
      </c>
      <c r="N58" s="27">
        <f>'[1]Tien 08T-2017'!N58</f>
        <v>13942754</v>
      </c>
      <c r="O58" s="27">
        <f>'[1]Tien 08T-2017'!O58</f>
        <v>20308822.132</v>
      </c>
      <c r="P58" s="27">
        <f>'[1]Tien 08T-2017'!P58</f>
        <v>0</v>
      </c>
      <c r="Q58" s="27">
        <f>'[1]Tien 08T-2017'!Q58</f>
        <v>14851</v>
      </c>
      <c r="R58" s="27">
        <f>'[1]Tien 08T-2017'!R58</f>
        <v>222002852.33499992</v>
      </c>
      <c r="S58" s="27">
        <f t="shared" si="12"/>
        <v>465085974.17599994</v>
      </c>
      <c r="T58" s="28">
        <f t="shared" si="13"/>
        <v>0.19776296367252671</v>
      </c>
      <c r="U58" s="29">
        <v>382753923.892</v>
      </c>
      <c r="V58" s="29">
        <f t="shared" si="14"/>
        <v>183381240.0629999</v>
      </c>
      <c r="W58" s="29">
        <f t="shared" si="15"/>
        <v>0</v>
      </c>
      <c r="X58" s="22">
        <f t="shared" si="16"/>
        <v>243083121.84100002</v>
      </c>
      <c r="Y58" s="31">
        <v>188578903.58600003</v>
      </c>
      <c r="Z58" s="32">
        <f t="shared" si="17"/>
        <v>0.28902606398994013</v>
      </c>
      <c r="AA58" s="32">
        <f t="shared" si="18"/>
        <v>0.5771450424833054</v>
      </c>
      <c r="AB58" s="34">
        <v>44</v>
      </c>
      <c r="AC58" s="34">
        <v>39</v>
      </c>
      <c r="AD58" s="36">
        <f t="shared" si="19"/>
        <v>0</v>
      </c>
      <c r="AE58" s="35">
        <f t="shared" si="20"/>
        <v>0</v>
      </c>
      <c r="AF58" s="35">
        <f t="shared" si="21"/>
        <v>0</v>
      </c>
      <c r="AG58" s="35">
        <f t="shared" si="22"/>
        <v>0</v>
      </c>
      <c r="AH58" s="35">
        <f>Y58-'[2]Tien 12T-2016'!U59</f>
        <v>0</v>
      </c>
    </row>
    <row r="59" spans="1:34" s="11" customFormat="1" ht="20.25" customHeight="1">
      <c r="A59" s="12">
        <v>45</v>
      </c>
      <c r="B59" s="13" t="str">
        <f>'[1]Tien 08T-2017'!B59</f>
        <v>Phú Yên</v>
      </c>
      <c r="C59" s="27">
        <f>'[1]Tien 08T-2017'!C59</f>
        <v>390313339</v>
      </c>
      <c r="D59" s="27">
        <v>224477936</v>
      </c>
      <c r="E59" s="27">
        <v>165835403</v>
      </c>
      <c r="F59" s="27">
        <f>'[1]Tien 08T-2017'!F59</f>
        <v>37228155</v>
      </c>
      <c r="G59" s="27">
        <f>'[1]Tien 08T-2017'!G59</f>
        <v>0</v>
      </c>
      <c r="H59" s="27">
        <f>'[1]Tien 08T-2017'!H59</f>
        <v>353085184</v>
      </c>
      <c r="I59" s="27">
        <f>'[1]Tien 08T-2017'!I59</f>
        <v>248474471</v>
      </c>
      <c r="J59" s="27">
        <f>'[1]Tien 08T-2017'!J59</f>
        <v>32764793</v>
      </c>
      <c r="K59" s="27">
        <f>'[1]Tien 08T-2017'!K59</f>
        <v>21168002</v>
      </c>
      <c r="L59" s="27">
        <f>'[1]Tien 08T-2017'!L59</f>
        <v>3487</v>
      </c>
      <c r="M59" s="27">
        <f>'[1]Tien 08T-2017'!M59</f>
        <v>186475354</v>
      </c>
      <c r="N59" s="27">
        <f>'[1]Tien 08T-2017'!N59</f>
        <v>6737863</v>
      </c>
      <c r="O59" s="27">
        <f>'[1]Tien 08T-2017'!O59</f>
        <v>1</v>
      </c>
      <c r="P59" s="27">
        <f>'[1]Tien 08T-2017'!P59</f>
        <v>0</v>
      </c>
      <c r="Q59" s="27">
        <f>'[1]Tien 08T-2017'!Q59</f>
        <v>1324971</v>
      </c>
      <c r="R59" s="27">
        <f>'[1]Tien 08T-2017'!R59</f>
        <v>104610713</v>
      </c>
      <c r="S59" s="27">
        <f t="shared" si="12"/>
        <v>299148902</v>
      </c>
      <c r="T59" s="28">
        <f t="shared" si="13"/>
        <v>0.2170697125661654</v>
      </c>
      <c r="U59" s="29">
        <v>224477936</v>
      </c>
      <c r="V59" s="29">
        <f t="shared" si="14"/>
        <v>165835403</v>
      </c>
      <c r="W59" s="29">
        <f t="shared" si="15"/>
        <v>0</v>
      </c>
      <c r="X59" s="22">
        <f t="shared" si="16"/>
        <v>194538189</v>
      </c>
      <c r="Y59" s="31">
        <v>141317662</v>
      </c>
      <c r="Z59" s="32">
        <f t="shared" si="17"/>
        <v>0.3766020909686434</v>
      </c>
      <c r="AA59" s="32">
        <f t="shared" si="18"/>
        <v>0.7037238668162298</v>
      </c>
      <c r="AB59" s="34">
        <v>48</v>
      </c>
      <c r="AC59" s="34">
        <v>27</v>
      </c>
      <c r="AD59" s="36">
        <f t="shared" si="19"/>
        <v>0</v>
      </c>
      <c r="AE59" s="35">
        <f t="shared" si="20"/>
        <v>0</v>
      </c>
      <c r="AF59" s="35">
        <f t="shared" si="21"/>
        <v>0</v>
      </c>
      <c r="AG59" s="35">
        <f t="shared" si="22"/>
        <v>0</v>
      </c>
      <c r="AH59" s="35">
        <f>Y59-'[2]Tien 12T-2016'!U60</f>
        <v>0</v>
      </c>
    </row>
    <row r="60" spans="1:34" s="11" customFormat="1" ht="20.25" customHeight="1">
      <c r="A60" s="14">
        <v>46</v>
      </c>
      <c r="B60" s="13" t="str">
        <f>'[1]Tien 08T-2017'!B60</f>
        <v>Quảng Bình</v>
      </c>
      <c r="C60" s="27">
        <f>'[1]Tien 08T-2017'!C60</f>
        <v>388798211</v>
      </c>
      <c r="D60" s="27">
        <v>226163340</v>
      </c>
      <c r="E60" s="27">
        <v>162634871</v>
      </c>
      <c r="F60" s="27">
        <f>'[1]Tien 08T-2017'!F60</f>
        <v>49874623</v>
      </c>
      <c r="G60" s="27">
        <f>'[1]Tien 08T-2017'!G60</f>
        <v>0</v>
      </c>
      <c r="H60" s="27">
        <f>'[1]Tien 08T-2017'!H60</f>
        <v>338923588</v>
      </c>
      <c r="I60" s="27">
        <f>'[1]Tien 08T-2017'!I60</f>
        <v>174422959</v>
      </c>
      <c r="J60" s="27">
        <f>'[1]Tien 08T-2017'!J60</f>
        <v>19233884</v>
      </c>
      <c r="K60" s="27">
        <f>'[1]Tien 08T-2017'!K60</f>
        <v>8649217</v>
      </c>
      <c r="L60" s="27">
        <f>'[1]Tien 08T-2017'!L60</f>
        <v>61138</v>
      </c>
      <c r="M60" s="27">
        <f>'[1]Tien 08T-2017'!M60</f>
        <v>142444365</v>
      </c>
      <c r="N60" s="27">
        <f>'[1]Tien 08T-2017'!N60</f>
        <v>240194</v>
      </c>
      <c r="O60" s="27">
        <f>'[1]Tien 08T-2017'!O60</f>
        <v>2325683</v>
      </c>
      <c r="P60" s="27">
        <f>'[1]Tien 08T-2017'!P60</f>
        <v>0</v>
      </c>
      <c r="Q60" s="27">
        <f>'[1]Tien 08T-2017'!Q60</f>
        <v>1468478</v>
      </c>
      <c r="R60" s="27">
        <f>'[1]Tien 08T-2017'!R60</f>
        <v>164500629</v>
      </c>
      <c r="S60" s="27">
        <f t="shared" si="12"/>
        <v>310979349</v>
      </c>
      <c r="T60" s="28">
        <f t="shared" si="13"/>
        <v>0.1602096373104185</v>
      </c>
      <c r="U60" s="29">
        <v>226163340</v>
      </c>
      <c r="V60" s="29">
        <f t="shared" si="14"/>
        <v>162634871</v>
      </c>
      <c r="W60" s="29">
        <f t="shared" si="15"/>
        <v>0</v>
      </c>
      <c r="X60" s="22">
        <f t="shared" si="16"/>
        <v>146478720</v>
      </c>
      <c r="Y60" s="31">
        <v>86299126</v>
      </c>
      <c r="Z60" s="32">
        <f t="shared" si="17"/>
        <v>0.6973372360688798</v>
      </c>
      <c r="AA60" s="32">
        <f t="shared" si="18"/>
        <v>0.5146380044814113</v>
      </c>
      <c r="AB60" s="34">
        <v>49</v>
      </c>
      <c r="AC60" s="34">
        <v>45</v>
      </c>
      <c r="AD60" s="36">
        <f t="shared" si="19"/>
        <v>0</v>
      </c>
      <c r="AE60" s="35">
        <f t="shared" si="20"/>
        <v>0</v>
      </c>
      <c r="AF60" s="35">
        <f t="shared" si="21"/>
        <v>0</v>
      </c>
      <c r="AG60" s="35">
        <f t="shared" si="22"/>
        <v>0</v>
      </c>
      <c r="AH60" s="35">
        <f>Y60-'[2]Tien 12T-2016'!U61</f>
        <v>0</v>
      </c>
    </row>
    <row r="61" spans="1:34" s="11" customFormat="1" ht="20.25" customHeight="1">
      <c r="A61" s="12">
        <v>47</v>
      </c>
      <c r="B61" s="13" t="str">
        <f>'[1]Tien 08T-2017'!B61</f>
        <v>Quảng Nam</v>
      </c>
      <c r="C61" s="27">
        <f>'[1]Tien 08T-2017'!C61</f>
        <v>1971033227.82</v>
      </c>
      <c r="D61" s="27">
        <v>1029272596.042</v>
      </c>
      <c r="E61" s="27">
        <v>941760631.7779999</v>
      </c>
      <c r="F61" s="27">
        <f>'[1]Tien 08T-2017'!F61</f>
        <v>17273476</v>
      </c>
      <c r="G61" s="27">
        <f>'[1]Tien 08T-2017'!G61</f>
        <v>22785147</v>
      </c>
      <c r="H61" s="27">
        <f>'[1]Tien 08T-2017'!H61</f>
        <v>1953759751.82</v>
      </c>
      <c r="I61" s="27">
        <f>'[1]Tien 08T-2017'!I61</f>
        <v>1459079365.479</v>
      </c>
      <c r="J61" s="27">
        <f>'[1]Tien 08T-2017'!J61</f>
        <v>136719678.124</v>
      </c>
      <c r="K61" s="27">
        <f>'[1]Tien 08T-2017'!K61</f>
        <v>109572833.8</v>
      </c>
      <c r="L61" s="27">
        <f>'[1]Tien 08T-2017'!L61</f>
        <v>16399</v>
      </c>
      <c r="M61" s="27">
        <f>'[1]Tien 08T-2017'!M61</f>
        <v>1209343495.5549998</v>
      </c>
      <c r="N61" s="27">
        <f>'[1]Tien 08T-2017'!N61</f>
        <v>2524333</v>
      </c>
      <c r="O61" s="27">
        <f>'[1]Tien 08T-2017'!O61</f>
        <v>1</v>
      </c>
      <c r="P61" s="27">
        <f>'[1]Tien 08T-2017'!P61</f>
        <v>0</v>
      </c>
      <c r="Q61" s="27">
        <f>'[1]Tien 08T-2017'!Q61</f>
        <v>902625</v>
      </c>
      <c r="R61" s="27">
        <f>'[1]Tien 08T-2017'!R61</f>
        <v>494680386.341</v>
      </c>
      <c r="S61" s="27">
        <f t="shared" si="12"/>
        <v>1707450840.896</v>
      </c>
      <c r="T61" s="28">
        <f t="shared" si="13"/>
        <v>0.16881118104438372</v>
      </c>
      <c r="U61" s="29">
        <v>1029272596.042</v>
      </c>
      <c r="V61" s="29">
        <f t="shared" si="14"/>
        <v>941760631.7779999</v>
      </c>
      <c r="W61" s="29">
        <f t="shared" si="15"/>
        <v>0</v>
      </c>
      <c r="X61" s="22">
        <f t="shared" si="16"/>
        <v>1212770454.5549998</v>
      </c>
      <c r="Y61" s="31">
        <v>340592259.1820001</v>
      </c>
      <c r="Z61" s="32">
        <f t="shared" si="17"/>
        <v>2.5607692830944213</v>
      </c>
      <c r="AA61" s="32">
        <f t="shared" si="18"/>
        <v>0.7468059284770369</v>
      </c>
      <c r="AB61" s="34">
        <v>13</v>
      </c>
      <c r="AC61" s="34">
        <v>44</v>
      </c>
      <c r="AD61" s="36">
        <f t="shared" si="19"/>
        <v>0</v>
      </c>
      <c r="AE61" s="35">
        <f t="shared" si="20"/>
        <v>0</v>
      </c>
      <c r="AF61" s="35">
        <f t="shared" si="21"/>
        <v>0</v>
      </c>
      <c r="AG61" s="35">
        <f t="shared" si="22"/>
        <v>2.384185791015625E-07</v>
      </c>
      <c r="AH61" s="35">
        <f>Y61-'[2]Tien 12T-2016'!U62</f>
        <v>0</v>
      </c>
    </row>
    <row r="62" spans="1:34" s="11" customFormat="1" ht="20.25" customHeight="1">
      <c r="A62" s="14">
        <v>48</v>
      </c>
      <c r="B62" s="13" t="str">
        <f>'[1]Tien 08T-2017'!B62</f>
        <v>Quảng Ninh</v>
      </c>
      <c r="C62" s="27">
        <f>'[1]Tien 08T-2017'!C62</f>
        <v>1370655192.986</v>
      </c>
      <c r="D62" s="27">
        <v>909633127.8</v>
      </c>
      <c r="E62" s="27">
        <v>461022065.1860001</v>
      </c>
      <c r="F62" s="27">
        <f>'[1]Tien 08T-2017'!F62</f>
        <v>24185408.75</v>
      </c>
      <c r="G62" s="27">
        <f>'[1]Tien 08T-2017'!G62</f>
        <v>10213823</v>
      </c>
      <c r="H62" s="27">
        <f>'[1]Tien 08T-2017'!H62</f>
        <v>1346469784.236</v>
      </c>
      <c r="I62" s="27">
        <f>'[1]Tien 08T-2017'!I62</f>
        <v>831777175.91</v>
      </c>
      <c r="J62" s="27">
        <f>'[1]Tien 08T-2017'!J62</f>
        <v>187534993.078</v>
      </c>
      <c r="K62" s="27">
        <f>'[1]Tien 08T-2017'!K62</f>
        <v>18870283</v>
      </c>
      <c r="L62" s="27">
        <f>'[1]Tien 08T-2017'!L62</f>
        <v>97243</v>
      </c>
      <c r="M62" s="27">
        <f>'[1]Tien 08T-2017'!M62</f>
        <v>611295911.832</v>
      </c>
      <c r="N62" s="27">
        <f>'[1]Tien 08T-2017'!N62</f>
        <v>5841819</v>
      </c>
      <c r="O62" s="27">
        <f>'[1]Tien 08T-2017'!O62</f>
        <v>8136926</v>
      </c>
      <c r="P62" s="27">
        <f>'[1]Tien 08T-2017'!P62</f>
        <v>0</v>
      </c>
      <c r="Q62" s="27">
        <f>'[1]Tien 08T-2017'!Q62</f>
        <v>0</v>
      </c>
      <c r="R62" s="27">
        <f>'[1]Tien 08T-2017'!R62</f>
        <v>514692608.32600003</v>
      </c>
      <c r="S62" s="27">
        <f t="shared" si="12"/>
        <v>1139967265.158</v>
      </c>
      <c r="T62" s="28">
        <f t="shared" si="13"/>
        <v>0.24826663325075898</v>
      </c>
      <c r="U62" s="29">
        <v>909633127.8</v>
      </c>
      <c r="V62" s="29">
        <f t="shared" si="14"/>
        <v>461022065.1860001</v>
      </c>
      <c r="W62" s="29">
        <f t="shared" si="15"/>
        <v>0</v>
      </c>
      <c r="X62" s="22">
        <f t="shared" si="16"/>
        <v>625274656.832</v>
      </c>
      <c r="Y62" s="31">
        <v>461529475.8</v>
      </c>
      <c r="Z62" s="32">
        <f t="shared" si="17"/>
        <v>0.354788132974973</v>
      </c>
      <c r="AA62" s="32">
        <f t="shared" si="18"/>
        <v>0.6177466331945639</v>
      </c>
      <c r="AB62" s="34">
        <v>21</v>
      </c>
      <c r="AC62" s="34">
        <v>19</v>
      </c>
      <c r="AD62" s="36">
        <f t="shared" si="19"/>
        <v>0</v>
      </c>
      <c r="AE62" s="35">
        <f t="shared" si="20"/>
        <v>0</v>
      </c>
      <c r="AF62" s="35">
        <f t="shared" si="21"/>
        <v>0</v>
      </c>
      <c r="AG62" s="35">
        <f t="shared" si="22"/>
        <v>0</v>
      </c>
      <c r="AH62" s="35">
        <f>Y62-'[2]Tien 12T-2016'!U63</f>
        <v>0</v>
      </c>
    </row>
    <row r="63" spans="1:34" s="11" customFormat="1" ht="20.25" customHeight="1">
      <c r="A63" s="12">
        <v>49</v>
      </c>
      <c r="B63" s="13" t="str">
        <f>'[1]Tien 08T-2017'!B63</f>
        <v>Quảng Ngãi</v>
      </c>
      <c r="C63" s="27">
        <f>'[1]Tien 08T-2017'!C63</f>
        <v>802729348</v>
      </c>
      <c r="D63" s="27">
        <v>558944137</v>
      </c>
      <c r="E63" s="27">
        <v>243785211</v>
      </c>
      <c r="F63" s="27">
        <f>'[1]Tien 08T-2017'!F63</f>
        <v>25078879</v>
      </c>
      <c r="G63" s="27">
        <f>'[1]Tien 08T-2017'!G63</f>
        <v>0</v>
      </c>
      <c r="H63" s="27">
        <f>'[1]Tien 08T-2017'!H63</f>
        <v>777650469</v>
      </c>
      <c r="I63" s="27">
        <f>'[1]Tien 08T-2017'!I63</f>
        <v>635749543</v>
      </c>
      <c r="J63" s="27">
        <f>'[1]Tien 08T-2017'!J63</f>
        <v>70968694</v>
      </c>
      <c r="K63" s="27">
        <f>'[1]Tien 08T-2017'!K63</f>
        <v>8940089</v>
      </c>
      <c r="L63" s="27">
        <f>'[1]Tien 08T-2017'!L63</f>
        <v>0</v>
      </c>
      <c r="M63" s="27">
        <f>'[1]Tien 08T-2017'!M63</f>
        <v>516837776</v>
      </c>
      <c r="N63" s="27">
        <f>'[1]Tien 08T-2017'!N63</f>
        <v>38050112</v>
      </c>
      <c r="O63" s="27">
        <f>'[1]Tien 08T-2017'!O63</f>
        <v>816185</v>
      </c>
      <c r="P63" s="27">
        <f>'[1]Tien 08T-2017'!P63</f>
        <v>0</v>
      </c>
      <c r="Q63" s="27">
        <f>'[1]Tien 08T-2017'!Q63</f>
        <v>136687</v>
      </c>
      <c r="R63" s="27">
        <f>'[1]Tien 08T-2017'!R63</f>
        <v>141900926</v>
      </c>
      <c r="S63" s="27">
        <f t="shared" si="12"/>
        <v>697741686</v>
      </c>
      <c r="T63" s="28">
        <f t="shared" si="13"/>
        <v>0.1256922382089703</v>
      </c>
      <c r="U63" s="29">
        <v>558944137</v>
      </c>
      <c r="V63" s="29">
        <f t="shared" si="14"/>
        <v>243785211</v>
      </c>
      <c r="W63" s="29">
        <f t="shared" si="15"/>
        <v>0</v>
      </c>
      <c r="X63" s="22">
        <f t="shared" si="16"/>
        <v>555840760</v>
      </c>
      <c r="Y63" s="31">
        <v>376747689</v>
      </c>
      <c r="Z63" s="32">
        <f t="shared" si="17"/>
        <v>0.4753660771625861</v>
      </c>
      <c r="AA63" s="32">
        <f t="shared" si="18"/>
        <v>0.8175260844599324</v>
      </c>
      <c r="AB63" s="34">
        <v>31</v>
      </c>
      <c r="AC63" s="34">
        <v>57</v>
      </c>
      <c r="AD63" s="36">
        <f t="shared" si="19"/>
        <v>0</v>
      </c>
      <c r="AE63" s="35">
        <f t="shared" si="20"/>
        <v>0</v>
      </c>
      <c r="AF63" s="35">
        <f t="shared" si="21"/>
        <v>0</v>
      </c>
      <c r="AG63" s="35">
        <f t="shared" si="22"/>
        <v>0</v>
      </c>
      <c r="AH63" s="35">
        <f>Y63-'[2]Tien 12T-2016'!U64</f>
        <v>0</v>
      </c>
    </row>
    <row r="64" spans="1:34" s="11" customFormat="1" ht="20.25" customHeight="1">
      <c r="A64" s="14">
        <v>50</v>
      </c>
      <c r="B64" s="13" t="str">
        <f>'[1]Tien 08T-2017'!B64</f>
        <v>Quảng Trị</v>
      </c>
      <c r="C64" s="27">
        <f>'[1]Tien 08T-2017'!C64</f>
        <v>240082537</v>
      </c>
      <c r="D64" s="27">
        <v>171122895</v>
      </c>
      <c r="E64" s="27">
        <v>68959642</v>
      </c>
      <c r="F64" s="27">
        <f>'[1]Tien 08T-2017'!F64</f>
        <v>4354119</v>
      </c>
      <c r="G64" s="27">
        <f>'[1]Tien 08T-2017'!G64</f>
        <v>0</v>
      </c>
      <c r="H64" s="27">
        <f>'[1]Tien 08T-2017'!H64</f>
        <v>235728418</v>
      </c>
      <c r="I64" s="27">
        <f>'[1]Tien 08T-2017'!I64</f>
        <v>114472511</v>
      </c>
      <c r="J64" s="27">
        <f>'[1]Tien 08T-2017'!J64</f>
        <v>24709180</v>
      </c>
      <c r="K64" s="27">
        <f>'[1]Tien 08T-2017'!K64</f>
        <v>2371394</v>
      </c>
      <c r="L64" s="27">
        <f>'[1]Tien 08T-2017'!L64</f>
        <v>0</v>
      </c>
      <c r="M64" s="27">
        <f>'[1]Tien 08T-2017'!M64</f>
        <v>79963882</v>
      </c>
      <c r="N64" s="27">
        <f>'[1]Tien 08T-2017'!N64</f>
        <v>4017543</v>
      </c>
      <c r="O64" s="27">
        <f>'[1]Tien 08T-2017'!O64</f>
        <v>2477067</v>
      </c>
      <c r="P64" s="27">
        <f>'[1]Tien 08T-2017'!P64</f>
        <v>0</v>
      </c>
      <c r="Q64" s="27">
        <f>'[1]Tien 08T-2017'!Q64</f>
        <v>933445</v>
      </c>
      <c r="R64" s="27">
        <f>'[1]Tien 08T-2017'!R64</f>
        <v>121255907</v>
      </c>
      <c r="S64" s="27">
        <f t="shared" si="12"/>
        <v>208647844</v>
      </c>
      <c r="T64" s="28">
        <f t="shared" si="13"/>
        <v>0.2365683583196668</v>
      </c>
      <c r="U64" s="29">
        <v>171122895</v>
      </c>
      <c r="V64" s="29">
        <f t="shared" si="14"/>
        <v>68959642</v>
      </c>
      <c r="W64" s="29">
        <f t="shared" si="15"/>
        <v>0</v>
      </c>
      <c r="X64" s="22">
        <f t="shared" si="16"/>
        <v>87391937</v>
      </c>
      <c r="Y64" s="31">
        <v>58119394</v>
      </c>
      <c r="Z64" s="32">
        <f t="shared" si="17"/>
        <v>0.5036622198779293</v>
      </c>
      <c r="AA64" s="32">
        <f t="shared" si="18"/>
        <v>0.4856118408260815</v>
      </c>
      <c r="AB64" s="34">
        <v>51</v>
      </c>
      <c r="AC64" s="34">
        <v>21</v>
      </c>
      <c r="AD64" s="36">
        <f t="shared" si="19"/>
        <v>0</v>
      </c>
      <c r="AE64" s="35">
        <f t="shared" si="20"/>
        <v>0</v>
      </c>
      <c r="AF64" s="35">
        <f t="shared" si="21"/>
        <v>0</v>
      </c>
      <c r="AG64" s="35">
        <f t="shared" si="22"/>
        <v>0</v>
      </c>
      <c r="AH64" s="35">
        <f>Y64-'[2]Tien 12T-2016'!U65</f>
        <v>0</v>
      </c>
    </row>
    <row r="65" spans="1:34" s="11" customFormat="1" ht="20.25" customHeight="1">
      <c r="A65" s="12">
        <v>51</v>
      </c>
      <c r="B65" s="13" t="str">
        <f>'[1]Tien 08T-2017'!B65</f>
        <v>Sóc Trăng</v>
      </c>
      <c r="C65" s="27">
        <f>'[1]Tien 08T-2017'!C65</f>
        <v>1243352526</v>
      </c>
      <c r="D65" s="27">
        <v>847589793</v>
      </c>
      <c r="E65" s="27">
        <v>395762733</v>
      </c>
      <c r="F65" s="27">
        <f>'[1]Tien 08T-2017'!F65</f>
        <v>82669893</v>
      </c>
      <c r="G65" s="27">
        <f>'[1]Tien 08T-2017'!G65</f>
        <v>75855252</v>
      </c>
      <c r="H65" s="27">
        <f>'[1]Tien 08T-2017'!H65</f>
        <v>1160682633</v>
      </c>
      <c r="I65" s="27">
        <f>'[1]Tien 08T-2017'!I65</f>
        <v>1093197645</v>
      </c>
      <c r="J65" s="27">
        <f>'[1]Tien 08T-2017'!J65</f>
        <v>94947114</v>
      </c>
      <c r="K65" s="27">
        <f>'[1]Tien 08T-2017'!K65</f>
        <v>136181604</v>
      </c>
      <c r="L65" s="27">
        <f>'[1]Tien 08T-2017'!L65</f>
        <v>0</v>
      </c>
      <c r="M65" s="27">
        <f>'[1]Tien 08T-2017'!M65</f>
        <v>833087780</v>
      </c>
      <c r="N65" s="27">
        <f>'[1]Tien 08T-2017'!N65</f>
        <v>10842642</v>
      </c>
      <c r="O65" s="27">
        <f>'[1]Tien 08T-2017'!O65</f>
        <v>17213162</v>
      </c>
      <c r="P65" s="27">
        <f>'[1]Tien 08T-2017'!P65</f>
        <v>0</v>
      </c>
      <c r="Q65" s="27">
        <f>'[1]Tien 08T-2017'!Q65</f>
        <v>925343</v>
      </c>
      <c r="R65" s="27">
        <f>'[1]Tien 08T-2017'!R65</f>
        <v>67484988</v>
      </c>
      <c r="S65" s="27">
        <f t="shared" si="12"/>
        <v>929553915</v>
      </c>
      <c r="T65" s="28">
        <f t="shared" si="13"/>
        <v>0.21142445655378264</v>
      </c>
      <c r="U65" s="29">
        <v>847589793</v>
      </c>
      <c r="V65" s="29">
        <f t="shared" si="14"/>
        <v>395762733</v>
      </c>
      <c r="W65" s="29">
        <f t="shared" si="15"/>
        <v>0</v>
      </c>
      <c r="X65" s="22">
        <f t="shared" si="16"/>
        <v>862068927</v>
      </c>
      <c r="Y65" s="31">
        <v>752898264</v>
      </c>
      <c r="Z65" s="32">
        <f t="shared" si="17"/>
        <v>0.1450005508313936</v>
      </c>
      <c r="AA65" s="32">
        <f t="shared" si="18"/>
        <v>0.9418575017138212</v>
      </c>
      <c r="AB65" s="34">
        <v>25</v>
      </c>
      <c r="AC65" s="34">
        <v>29</v>
      </c>
      <c r="AD65" s="36">
        <f t="shared" si="19"/>
        <v>0</v>
      </c>
      <c r="AE65" s="35">
        <f t="shared" si="20"/>
        <v>0</v>
      </c>
      <c r="AF65" s="35">
        <f t="shared" si="21"/>
        <v>0</v>
      </c>
      <c r="AG65" s="35">
        <f t="shared" si="22"/>
        <v>0</v>
      </c>
      <c r="AH65" s="35">
        <f>Y65-'[2]Tien 12T-2016'!U66</f>
        <v>0</v>
      </c>
    </row>
    <row r="66" spans="1:34" s="11" customFormat="1" ht="20.25" customHeight="1">
      <c r="A66" s="14">
        <v>52</v>
      </c>
      <c r="B66" s="13" t="str">
        <f>'[1]Tien 08T-2017'!B66</f>
        <v>Sơn La</v>
      </c>
      <c r="C66" s="27">
        <f>'[1]Tien 08T-2017'!C66</f>
        <v>186861319</v>
      </c>
      <c r="D66" s="27">
        <v>139033245</v>
      </c>
      <c r="E66" s="27">
        <v>47828074</v>
      </c>
      <c r="F66" s="27">
        <f>'[1]Tien 08T-2017'!F66</f>
        <v>4897879</v>
      </c>
      <c r="G66" s="27">
        <f>'[1]Tien 08T-2017'!G66</f>
        <v>0</v>
      </c>
      <c r="H66" s="27">
        <f>'[1]Tien 08T-2017'!H66</f>
        <v>181963440</v>
      </c>
      <c r="I66" s="27">
        <f>'[1]Tien 08T-2017'!I66</f>
        <v>136495995</v>
      </c>
      <c r="J66" s="27">
        <f>'[1]Tien 08T-2017'!J66</f>
        <v>13470459</v>
      </c>
      <c r="K66" s="27">
        <f>'[1]Tien 08T-2017'!K66</f>
        <v>20371978</v>
      </c>
      <c r="L66" s="27">
        <f>'[1]Tien 08T-2017'!L66</f>
        <v>266345</v>
      </c>
      <c r="M66" s="27">
        <f>'[1]Tien 08T-2017'!M66</f>
        <v>101623097</v>
      </c>
      <c r="N66" s="27">
        <f>'[1]Tien 08T-2017'!N66</f>
        <v>20000</v>
      </c>
      <c r="O66" s="27">
        <f>'[1]Tien 08T-2017'!O66</f>
        <v>513828</v>
      </c>
      <c r="P66" s="27">
        <f>'[1]Tien 08T-2017'!P66</f>
        <v>0</v>
      </c>
      <c r="Q66" s="27">
        <f>'[1]Tien 08T-2017'!Q66</f>
        <v>230288</v>
      </c>
      <c r="R66" s="27">
        <f>'[1]Tien 08T-2017'!R66</f>
        <v>45467445</v>
      </c>
      <c r="S66" s="27">
        <f t="shared" si="12"/>
        <v>147854658</v>
      </c>
      <c r="T66" s="28">
        <f t="shared" si="13"/>
        <v>0.24988851870708734</v>
      </c>
      <c r="U66" s="29">
        <v>139033245</v>
      </c>
      <c r="V66" s="29">
        <f t="shared" si="14"/>
        <v>47828074</v>
      </c>
      <c r="W66" s="29">
        <f t="shared" si="15"/>
        <v>0</v>
      </c>
      <c r="X66" s="22">
        <f t="shared" si="16"/>
        <v>102387213</v>
      </c>
      <c r="Y66" s="31">
        <v>84265100</v>
      </c>
      <c r="Z66" s="32">
        <f t="shared" si="17"/>
        <v>0.2150607190877362</v>
      </c>
      <c r="AA66" s="32">
        <f t="shared" si="18"/>
        <v>0.7501286796952179</v>
      </c>
      <c r="AB66" s="34">
        <v>54</v>
      </c>
      <c r="AC66" s="34">
        <v>17</v>
      </c>
      <c r="AD66" s="36">
        <f t="shared" si="19"/>
        <v>0</v>
      </c>
      <c r="AE66" s="35">
        <f t="shared" si="20"/>
        <v>0</v>
      </c>
      <c r="AF66" s="35">
        <f t="shared" si="21"/>
        <v>0</v>
      </c>
      <c r="AG66" s="35">
        <f t="shared" si="22"/>
        <v>0</v>
      </c>
      <c r="AH66" s="35">
        <f>Y66-'[2]Tien 12T-2016'!U67</f>
        <v>0</v>
      </c>
    </row>
    <row r="67" spans="1:34" s="11" customFormat="1" ht="20.25" customHeight="1">
      <c r="A67" s="12">
        <v>53</v>
      </c>
      <c r="B67" s="13" t="str">
        <f>'[1]Tien 08T-2017'!B67</f>
        <v>Tây Ninh</v>
      </c>
      <c r="C67" s="27">
        <f>'[1]Tien 08T-2017'!C67</f>
        <v>2091589146</v>
      </c>
      <c r="D67" s="27">
        <v>1446645194</v>
      </c>
      <c r="E67" s="27">
        <v>644943952</v>
      </c>
      <c r="F67" s="27">
        <f>'[1]Tien 08T-2017'!F67</f>
        <v>32572447</v>
      </c>
      <c r="G67" s="27">
        <f>'[1]Tien 08T-2017'!G67</f>
        <v>3913354</v>
      </c>
      <c r="H67" s="27">
        <f>'[1]Tien 08T-2017'!H67</f>
        <v>2059016699</v>
      </c>
      <c r="I67" s="27">
        <f>'[1]Tien 08T-2017'!I67</f>
        <v>1483835746</v>
      </c>
      <c r="J67" s="27">
        <f>'[1]Tien 08T-2017'!J67</f>
        <v>166463657</v>
      </c>
      <c r="K67" s="27">
        <f>'[1]Tien 08T-2017'!K67</f>
        <v>56517348</v>
      </c>
      <c r="L67" s="27">
        <f>'[1]Tien 08T-2017'!L67</f>
        <v>8623</v>
      </c>
      <c r="M67" s="27">
        <f>'[1]Tien 08T-2017'!M67</f>
        <v>1184303195</v>
      </c>
      <c r="N67" s="27">
        <f>'[1]Tien 08T-2017'!N67</f>
        <v>37772765</v>
      </c>
      <c r="O67" s="27">
        <f>'[1]Tien 08T-2017'!O67</f>
        <v>13793604</v>
      </c>
      <c r="P67" s="27">
        <f>'[1]Tien 08T-2017'!P67</f>
        <v>0</v>
      </c>
      <c r="Q67" s="27">
        <f>'[1]Tien 08T-2017'!Q67</f>
        <v>24976554</v>
      </c>
      <c r="R67" s="27">
        <f>'[1]Tien 08T-2017'!R67</f>
        <v>575180953</v>
      </c>
      <c r="S67" s="27">
        <f t="shared" si="12"/>
        <v>1836027071</v>
      </c>
      <c r="T67" s="28">
        <f t="shared" si="13"/>
        <v>0.15027918595512796</v>
      </c>
      <c r="U67" s="29">
        <v>1446645194</v>
      </c>
      <c r="V67" s="29">
        <f t="shared" si="14"/>
        <v>644943952</v>
      </c>
      <c r="W67" s="29">
        <f t="shared" si="15"/>
        <v>0</v>
      </c>
      <c r="X67" s="22">
        <f t="shared" si="16"/>
        <v>1260846118</v>
      </c>
      <c r="Y67" s="31">
        <v>862180986</v>
      </c>
      <c r="Z67" s="32">
        <f t="shared" si="17"/>
        <v>0.46239146823402577</v>
      </c>
      <c r="AA67" s="32">
        <f t="shared" si="18"/>
        <v>0.7206526040904149</v>
      </c>
      <c r="AB67" s="34">
        <v>12</v>
      </c>
      <c r="AC67" s="34">
        <v>52</v>
      </c>
      <c r="AD67" s="36">
        <f t="shared" si="19"/>
        <v>0</v>
      </c>
      <c r="AE67" s="35">
        <f t="shared" si="20"/>
        <v>0</v>
      </c>
      <c r="AF67" s="35">
        <f t="shared" si="21"/>
        <v>0</v>
      </c>
      <c r="AG67" s="35">
        <f t="shared" si="22"/>
        <v>0</v>
      </c>
      <c r="AH67" s="35">
        <f>Y67-'[2]Tien 12T-2016'!U68</f>
        <v>0</v>
      </c>
    </row>
    <row r="68" spans="1:34" s="11" customFormat="1" ht="20.25" customHeight="1">
      <c r="A68" s="14">
        <v>54</v>
      </c>
      <c r="B68" s="13" t="str">
        <f>'[1]Tien 08T-2017'!B68</f>
        <v>Tiền Giang</v>
      </c>
      <c r="C68" s="27">
        <f>'[1]Tien 08T-2017'!C68</f>
        <v>1884056186.651</v>
      </c>
      <c r="D68" s="27">
        <v>1324051630</v>
      </c>
      <c r="E68" s="27">
        <v>560004556.651</v>
      </c>
      <c r="F68" s="27">
        <f>'[1]Tien 08T-2017'!F68</f>
        <v>42534789.295</v>
      </c>
      <c r="G68" s="27">
        <f>'[1]Tien 08T-2017'!G68</f>
        <v>5317219.391</v>
      </c>
      <c r="H68" s="27">
        <f>'[1]Tien 08T-2017'!H68</f>
        <v>1841521397.356</v>
      </c>
      <c r="I68" s="27">
        <f>'[1]Tien 08T-2017'!I68</f>
        <v>1335786918.6889997</v>
      </c>
      <c r="J68" s="27">
        <f>'[1]Tien 08T-2017'!J68</f>
        <v>197078727.567</v>
      </c>
      <c r="K68" s="27">
        <f>'[1]Tien 08T-2017'!K68</f>
        <v>82487386.827</v>
      </c>
      <c r="L68" s="27">
        <f>'[1]Tien 08T-2017'!L68</f>
        <v>2339.05</v>
      </c>
      <c r="M68" s="27">
        <f>'[1]Tien 08T-2017'!M68</f>
        <v>1003953825.4139999</v>
      </c>
      <c r="N68" s="27">
        <f>'[1]Tien 08T-2017'!N68</f>
        <v>44042630.536</v>
      </c>
      <c r="O68" s="27">
        <f>'[1]Tien 08T-2017'!O68</f>
        <v>1667066.396</v>
      </c>
      <c r="P68" s="27">
        <f>'[1]Tien 08T-2017'!P68</f>
        <v>0</v>
      </c>
      <c r="Q68" s="27">
        <f>'[1]Tien 08T-2017'!Q68</f>
        <v>6554942.899</v>
      </c>
      <c r="R68" s="27">
        <f>'[1]Tien 08T-2017'!R68</f>
        <v>505734478.6670003</v>
      </c>
      <c r="S68" s="27">
        <f t="shared" si="12"/>
        <v>1561952943.9120002</v>
      </c>
      <c r="T68" s="28">
        <f t="shared" si="13"/>
        <v>0.20929120470679624</v>
      </c>
      <c r="U68" s="29">
        <v>1324051630</v>
      </c>
      <c r="V68" s="29">
        <f t="shared" si="14"/>
        <v>560004556.651</v>
      </c>
      <c r="W68" s="29">
        <f t="shared" si="15"/>
        <v>0</v>
      </c>
      <c r="X68" s="22">
        <f t="shared" si="16"/>
        <v>1056218465.245</v>
      </c>
      <c r="Y68" s="31">
        <v>814777476</v>
      </c>
      <c r="Z68" s="32">
        <f t="shared" si="17"/>
        <v>0.2963275205278257</v>
      </c>
      <c r="AA68" s="32">
        <f t="shared" si="18"/>
        <v>0.7253713807544575</v>
      </c>
      <c r="AB68" s="34">
        <v>14</v>
      </c>
      <c r="AC68" s="34">
        <v>32</v>
      </c>
      <c r="AD68" s="36">
        <f t="shared" si="19"/>
        <v>0</v>
      </c>
      <c r="AE68" s="35">
        <f t="shared" si="20"/>
        <v>0</v>
      </c>
      <c r="AF68" s="35">
        <f t="shared" si="21"/>
        <v>0</v>
      </c>
      <c r="AG68" s="35">
        <f t="shared" si="22"/>
        <v>-1.471489667892456E-07</v>
      </c>
      <c r="AH68" s="35">
        <f>Y68-'[2]Tien 12T-2016'!U69</f>
        <v>0</v>
      </c>
    </row>
    <row r="69" spans="1:34" s="11" customFormat="1" ht="20.25" customHeight="1">
      <c r="A69" s="12">
        <v>55</v>
      </c>
      <c r="B69" s="13" t="str">
        <f>'[1]Tien 08T-2017'!B69</f>
        <v>TT Huế</v>
      </c>
      <c r="C69" s="27">
        <f>'[1]Tien 08T-2017'!C69</f>
        <v>685751427</v>
      </c>
      <c r="D69" s="27">
        <v>519109313</v>
      </c>
      <c r="E69" s="27">
        <v>166642114</v>
      </c>
      <c r="F69" s="27">
        <f>'[1]Tien 08T-2017'!F69</f>
        <v>11161344</v>
      </c>
      <c r="G69" s="27">
        <f>'[1]Tien 08T-2017'!G69</f>
        <v>0</v>
      </c>
      <c r="H69" s="27">
        <f>'[1]Tien 08T-2017'!H69</f>
        <v>674590083</v>
      </c>
      <c r="I69" s="27">
        <f>'[1]Tien 08T-2017'!I69</f>
        <v>397036164</v>
      </c>
      <c r="J69" s="27">
        <f>'[1]Tien 08T-2017'!J69</f>
        <v>30055332</v>
      </c>
      <c r="K69" s="27">
        <f>'[1]Tien 08T-2017'!K69</f>
        <v>6108407</v>
      </c>
      <c r="L69" s="27">
        <f>'[1]Tien 08T-2017'!L69</f>
        <v>3400</v>
      </c>
      <c r="M69" s="27">
        <f>'[1]Tien 08T-2017'!M69</f>
        <v>192410734</v>
      </c>
      <c r="N69" s="27">
        <f>'[1]Tien 08T-2017'!N69</f>
        <v>147935447</v>
      </c>
      <c r="O69" s="27">
        <f>'[1]Tien 08T-2017'!O69</f>
        <v>18083088</v>
      </c>
      <c r="P69" s="27">
        <f>'[1]Tien 08T-2017'!P69</f>
        <v>0</v>
      </c>
      <c r="Q69" s="27">
        <f>'[1]Tien 08T-2017'!Q69</f>
        <v>2439756</v>
      </c>
      <c r="R69" s="27">
        <f>'[1]Tien 08T-2017'!R69</f>
        <v>277553919</v>
      </c>
      <c r="S69" s="27">
        <f t="shared" si="12"/>
        <v>638422944</v>
      </c>
      <c r="T69" s="28">
        <f t="shared" si="13"/>
        <v>0.09109280785817787</v>
      </c>
      <c r="U69" s="29">
        <v>519109313</v>
      </c>
      <c r="V69" s="29">
        <f t="shared" si="14"/>
        <v>166642114</v>
      </c>
      <c r="W69" s="29">
        <f t="shared" si="15"/>
        <v>0</v>
      </c>
      <c r="X69" s="22">
        <f t="shared" si="16"/>
        <v>360869025</v>
      </c>
      <c r="Y69" s="31">
        <v>245179263</v>
      </c>
      <c r="Z69" s="32">
        <f t="shared" si="17"/>
        <v>0.4718578585498073</v>
      </c>
      <c r="AA69" s="32">
        <f t="shared" si="18"/>
        <v>0.5885591472592104</v>
      </c>
      <c r="AB69" s="34">
        <v>37</v>
      </c>
      <c r="AC69" s="34">
        <v>62</v>
      </c>
      <c r="AD69" s="36">
        <f t="shared" si="19"/>
        <v>0</v>
      </c>
      <c r="AE69" s="35">
        <f t="shared" si="20"/>
        <v>0</v>
      </c>
      <c r="AF69" s="35">
        <f t="shared" si="21"/>
        <v>0</v>
      </c>
      <c r="AG69" s="35">
        <f t="shared" si="22"/>
        <v>0</v>
      </c>
      <c r="AH69" s="35">
        <f>Y69-'[2]Tien 12T-2016'!U70</f>
        <v>0</v>
      </c>
    </row>
    <row r="70" spans="1:34" s="11" customFormat="1" ht="20.25" customHeight="1">
      <c r="A70" s="14">
        <v>56</v>
      </c>
      <c r="B70" s="13" t="str">
        <f>'[1]Tien 08T-2017'!B70</f>
        <v>Tuyên Quang</v>
      </c>
      <c r="C70" s="27">
        <f>'[1]Tien 08T-2017'!C70</f>
        <v>117529356</v>
      </c>
      <c r="D70" s="27">
        <v>78984739</v>
      </c>
      <c r="E70" s="27">
        <v>38544617</v>
      </c>
      <c r="F70" s="27">
        <f>'[1]Tien 08T-2017'!F70</f>
        <v>2187670</v>
      </c>
      <c r="G70" s="27">
        <f>'[1]Tien 08T-2017'!G70</f>
        <v>570000</v>
      </c>
      <c r="H70" s="27">
        <f>'[1]Tien 08T-2017'!H70</f>
        <v>115341686</v>
      </c>
      <c r="I70" s="27">
        <f>'[1]Tien 08T-2017'!I70</f>
        <v>77233741</v>
      </c>
      <c r="J70" s="27">
        <f>'[1]Tien 08T-2017'!J70</f>
        <v>10834760</v>
      </c>
      <c r="K70" s="27">
        <f>'[1]Tien 08T-2017'!K70</f>
        <v>4499623</v>
      </c>
      <c r="L70" s="27">
        <f>'[1]Tien 08T-2017'!L70</f>
        <v>31002</v>
      </c>
      <c r="M70" s="27">
        <f>'[1]Tien 08T-2017'!M70</f>
        <v>44612218</v>
      </c>
      <c r="N70" s="27">
        <f>'[1]Tien 08T-2017'!N70</f>
        <v>16481477</v>
      </c>
      <c r="O70" s="27">
        <f>'[1]Tien 08T-2017'!O70</f>
        <v>0</v>
      </c>
      <c r="P70" s="27">
        <f>'[1]Tien 08T-2017'!P70</f>
        <v>0</v>
      </c>
      <c r="Q70" s="27">
        <f>'[1]Tien 08T-2017'!Q70</f>
        <v>774661</v>
      </c>
      <c r="R70" s="27">
        <f>'[1]Tien 08T-2017'!R70</f>
        <v>38107945</v>
      </c>
      <c r="S70" s="27">
        <f t="shared" si="12"/>
        <v>99976301</v>
      </c>
      <c r="T70" s="28">
        <f t="shared" si="13"/>
        <v>0.198946532966725</v>
      </c>
      <c r="U70" s="29">
        <v>78984739</v>
      </c>
      <c r="V70" s="29">
        <f t="shared" si="14"/>
        <v>38544617</v>
      </c>
      <c r="W70" s="29">
        <f t="shared" si="15"/>
        <v>0</v>
      </c>
      <c r="X70" s="22">
        <f t="shared" si="16"/>
        <v>61868356</v>
      </c>
      <c r="Y70" s="31">
        <v>52622445</v>
      </c>
      <c r="Z70" s="32">
        <f t="shared" si="17"/>
        <v>0.175702801342659</v>
      </c>
      <c r="AA70" s="32">
        <f t="shared" si="18"/>
        <v>0.669608219529581</v>
      </c>
      <c r="AB70" s="34">
        <v>58</v>
      </c>
      <c r="AC70" s="34">
        <v>37</v>
      </c>
      <c r="AD70" s="36">
        <f t="shared" si="19"/>
        <v>0</v>
      </c>
      <c r="AE70" s="35">
        <f t="shared" si="20"/>
        <v>0</v>
      </c>
      <c r="AF70" s="35">
        <f t="shared" si="21"/>
        <v>0</v>
      </c>
      <c r="AG70" s="35">
        <f t="shared" si="22"/>
        <v>0</v>
      </c>
      <c r="AH70" s="35">
        <f>Y70-'[2]Tien 12T-2016'!U71</f>
        <v>0</v>
      </c>
    </row>
    <row r="71" spans="1:34" s="11" customFormat="1" ht="20.25" customHeight="1">
      <c r="A71" s="12">
        <v>57</v>
      </c>
      <c r="B71" s="13" t="str">
        <f>'[1]Tien 08T-2017'!B71</f>
        <v>Thái Bình</v>
      </c>
      <c r="C71" s="27">
        <f>'[1]Tien 08T-2017'!C71</f>
        <v>747017734</v>
      </c>
      <c r="D71" s="27">
        <v>694297592</v>
      </c>
      <c r="E71" s="27">
        <v>52720142</v>
      </c>
      <c r="F71" s="27">
        <f>'[1]Tien 08T-2017'!F71</f>
        <v>3383359</v>
      </c>
      <c r="G71" s="27">
        <f>'[1]Tien 08T-2017'!G71</f>
        <v>0</v>
      </c>
      <c r="H71" s="27">
        <f>'[1]Tien 08T-2017'!H71</f>
        <v>743634375</v>
      </c>
      <c r="I71" s="27">
        <f>'[1]Tien 08T-2017'!I71</f>
        <v>444212594</v>
      </c>
      <c r="J71" s="27">
        <f>'[1]Tien 08T-2017'!J71</f>
        <v>25419969</v>
      </c>
      <c r="K71" s="27">
        <f>'[1]Tien 08T-2017'!K71</f>
        <v>12556821</v>
      </c>
      <c r="L71" s="27">
        <f>'[1]Tien 08T-2017'!L71</f>
        <v>21419</v>
      </c>
      <c r="M71" s="27">
        <f>'[1]Tien 08T-2017'!M71</f>
        <v>300820289</v>
      </c>
      <c r="N71" s="27">
        <f>'[1]Tien 08T-2017'!N71</f>
        <v>2884188</v>
      </c>
      <c r="O71" s="27">
        <f>'[1]Tien 08T-2017'!O71</f>
        <v>73299770</v>
      </c>
      <c r="P71" s="27">
        <f>'[1]Tien 08T-2017'!P71</f>
        <v>0</v>
      </c>
      <c r="Q71" s="27">
        <f>'[1]Tien 08T-2017'!Q71</f>
        <v>29210138</v>
      </c>
      <c r="R71" s="27">
        <f>'[1]Tien 08T-2017'!R71</f>
        <v>299421781</v>
      </c>
      <c r="S71" s="27">
        <f t="shared" si="12"/>
        <v>705636166</v>
      </c>
      <c r="T71" s="28">
        <f t="shared" si="13"/>
        <v>0.08554059365547839</v>
      </c>
      <c r="U71" s="29">
        <v>694297592</v>
      </c>
      <c r="V71" s="29">
        <f t="shared" si="14"/>
        <v>52720142</v>
      </c>
      <c r="W71" s="29">
        <f t="shared" si="15"/>
        <v>0</v>
      </c>
      <c r="X71" s="22">
        <f t="shared" si="16"/>
        <v>406214385</v>
      </c>
      <c r="Y71" s="31">
        <v>497179644</v>
      </c>
      <c r="Z71" s="32">
        <f t="shared" si="17"/>
        <v>-0.18296255709133577</v>
      </c>
      <c r="AA71" s="32">
        <f t="shared" si="18"/>
        <v>0.5973534964679383</v>
      </c>
      <c r="AB71" s="34">
        <v>33</v>
      </c>
      <c r="AC71" s="34">
        <v>63</v>
      </c>
      <c r="AD71" s="36">
        <f t="shared" si="19"/>
        <v>0</v>
      </c>
      <c r="AE71" s="35">
        <f t="shared" si="20"/>
        <v>0</v>
      </c>
      <c r="AF71" s="35">
        <f t="shared" si="21"/>
        <v>0</v>
      </c>
      <c r="AG71" s="35">
        <f t="shared" si="22"/>
        <v>0</v>
      </c>
      <c r="AH71" s="35">
        <f>Y71-'[2]Tien 12T-2016'!U72</f>
        <v>0</v>
      </c>
    </row>
    <row r="72" spans="1:34" s="11" customFormat="1" ht="20.25" customHeight="1">
      <c r="A72" s="14">
        <v>58</v>
      </c>
      <c r="B72" s="13" t="str">
        <f>'[1]Tien 08T-2017'!B72</f>
        <v>Thái Nguyên</v>
      </c>
      <c r="C72" s="27">
        <f>'[1]Tien 08T-2017'!C72</f>
        <v>636902013</v>
      </c>
      <c r="D72" s="27">
        <v>504210312</v>
      </c>
      <c r="E72" s="27">
        <v>132691701</v>
      </c>
      <c r="F72" s="27">
        <f>'[1]Tien 08T-2017'!F72</f>
        <v>2397887</v>
      </c>
      <c r="G72" s="27">
        <f>'[1]Tien 08T-2017'!G72</f>
        <v>0</v>
      </c>
      <c r="H72" s="27">
        <f>'[1]Tien 08T-2017'!H72</f>
        <v>634504126</v>
      </c>
      <c r="I72" s="27">
        <f>'[1]Tien 08T-2017'!I72</f>
        <v>247070656</v>
      </c>
      <c r="J72" s="27">
        <f>'[1]Tien 08T-2017'!J72</f>
        <v>31353283</v>
      </c>
      <c r="K72" s="27">
        <f>'[1]Tien 08T-2017'!K72</f>
        <v>6552123</v>
      </c>
      <c r="L72" s="27">
        <f>'[1]Tien 08T-2017'!L72</f>
        <v>172831</v>
      </c>
      <c r="M72" s="27">
        <f>'[1]Tien 08T-2017'!M72</f>
        <v>196548448</v>
      </c>
      <c r="N72" s="27">
        <f>'[1]Tien 08T-2017'!N72</f>
        <v>10726934</v>
      </c>
      <c r="O72" s="27">
        <f>'[1]Tien 08T-2017'!O72</f>
        <v>798305</v>
      </c>
      <c r="P72" s="27">
        <f>'[1]Tien 08T-2017'!P72</f>
        <v>202900</v>
      </c>
      <c r="Q72" s="27">
        <f>'[1]Tien 08T-2017'!Q72</f>
        <v>715832</v>
      </c>
      <c r="R72" s="27">
        <f>'[1]Tien 08T-2017'!R72</f>
        <v>387433470</v>
      </c>
      <c r="S72" s="27">
        <f t="shared" si="12"/>
        <v>596425889</v>
      </c>
      <c r="T72" s="28">
        <f t="shared" si="13"/>
        <v>0.15411881611711914</v>
      </c>
      <c r="U72" s="29">
        <v>504210312</v>
      </c>
      <c r="V72" s="29">
        <f t="shared" si="14"/>
        <v>132691701</v>
      </c>
      <c r="W72" s="29">
        <f t="shared" si="15"/>
        <v>0</v>
      </c>
      <c r="X72" s="22">
        <f t="shared" si="16"/>
        <v>208992419</v>
      </c>
      <c r="Y72" s="31">
        <v>124186120</v>
      </c>
      <c r="Z72" s="32">
        <f t="shared" si="17"/>
        <v>0.6828967601210184</v>
      </c>
      <c r="AA72" s="32">
        <f t="shared" si="18"/>
        <v>0.3893917247750096</v>
      </c>
      <c r="AB72" s="34">
        <v>39</v>
      </c>
      <c r="AC72" s="34">
        <v>51</v>
      </c>
      <c r="AD72" s="36">
        <f t="shared" si="19"/>
        <v>0</v>
      </c>
      <c r="AE72" s="35">
        <f t="shared" si="20"/>
        <v>0</v>
      </c>
      <c r="AF72" s="35">
        <f t="shared" si="21"/>
        <v>0</v>
      </c>
      <c r="AG72" s="35">
        <f t="shared" si="22"/>
        <v>0</v>
      </c>
      <c r="AH72" s="35">
        <f>Y72-'[2]Tien 12T-2016'!U73</f>
        <v>0</v>
      </c>
    </row>
    <row r="73" spans="1:34" s="11" customFormat="1" ht="20.25" customHeight="1">
      <c r="A73" s="12">
        <v>59</v>
      </c>
      <c r="B73" s="13" t="str">
        <f>'[1]Tien 08T-2017'!B73</f>
        <v>Thanh Hóa</v>
      </c>
      <c r="C73" s="27">
        <f>'[1]Tien 08T-2017'!C73</f>
        <v>1142164538</v>
      </c>
      <c r="D73" s="27">
        <v>557717500</v>
      </c>
      <c r="E73" s="27">
        <v>584447038</v>
      </c>
      <c r="F73" s="27">
        <f>'[1]Tien 08T-2017'!F73</f>
        <v>72945022</v>
      </c>
      <c r="G73" s="27">
        <f>'[1]Tien 08T-2017'!G73</f>
        <v>0</v>
      </c>
      <c r="H73" s="27">
        <f>'[1]Tien 08T-2017'!H73</f>
        <v>1069219516</v>
      </c>
      <c r="I73" s="27">
        <f>'[1]Tien 08T-2017'!I73</f>
        <v>751004805</v>
      </c>
      <c r="J73" s="27">
        <f>'[1]Tien 08T-2017'!J73</f>
        <v>94207083</v>
      </c>
      <c r="K73" s="27">
        <f>'[1]Tien 08T-2017'!K73</f>
        <v>168057985</v>
      </c>
      <c r="L73" s="27">
        <f>'[1]Tien 08T-2017'!L73</f>
        <v>28504</v>
      </c>
      <c r="M73" s="27">
        <f>'[1]Tien 08T-2017'!M73</f>
        <v>363710181</v>
      </c>
      <c r="N73" s="27">
        <f>'[1]Tien 08T-2017'!N73</f>
        <v>9146936</v>
      </c>
      <c r="O73" s="27">
        <f>'[1]Tien 08T-2017'!O73</f>
        <v>112824362</v>
      </c>
      <c r="P73" s="27">
        <f>'[1]Tien 08T-2017'!P73</f>
        <v>0</v>
      </c>
      <c r="Q73" s="27">
        <f>'[1]Tien 08T-2017'!Q73</f>
        <v>3029754</v>
      </c>
      <c r="R73" s="27">
        <f>'[1]Tien 08T-2017'!R73</f>
        <v>318214711</v>
      </c>
      <c r="S73" s="27">
        <f t="shared" si="12"/>
        <v>806925944</v>
      </c>
      <c r="T73" s="28">
        <f t="shared" si="13"/>
        <v>0.34925684929539164</v>
      </c>
      <c r="U73" s="29">
        <v>557717500</v>
      </c>
      <c r="V73" s="29">
        <f t="shared" si="14"/>
        <v>584447038</v>
      </c>
      <c r="W73" s="29">
        <f t="shared" si="15"/>
        <v>0</v>
      </c>
      <c r="X73" s="22">
        <f t="shared" si="16"/>
        <v>488711233</v>
      </c>
      <c r="Y73" s="31">
        <v>422633986</v>
      </c>
      <c r="Z73" s="32">
        <f t="shared" si="17"/>
        <v>0.15634626932250545</v>
      </c>
      <c r="AA73" s="32">
        <f t="shared" si="18"/>
        <v>0.7023859869389065</v>
      </c>
      <c r="AB73" s="34">
        <v>27</v>
      </c>
      <c r="AC73" s="34">
        <v>7</v>
      </c>
      <c r="AD73" s="36">
        <f t="shared" si="19"/>
        <v>0</v>
      </c>
      <c r="AE73" s="35">
        <f t="shared" si="20"/>
        <v>0</v>
      </c>
      <c r="AF73" s="35">
        <f t="shared" si="21"/>
        <v>0</v>
      </c>
      <c r="AG73" s="35">
        <f t="shared" si="22"/>
        <v>0</v>
      </c>
      <c r="AH73" s="35">
        <f>Y73-'[2]Tien 12T-2016'!U74</f>
        <v>0</v>
      </c>
    </row>
    <row r="74" spans="1:34" s="11" customFormat="1" ht="20.25" customHeight="1">
      <c r="A74" s="14">
        <v>60</v>
      </c>
      <c r="B74" s="13" t="str">
        <f>'[1]Tien 08T-2017'!B74</f>
        <v>Trà Vinh</v>
      </c>
      <c r="C74" s="27">
        <f>'[1]Tien 08T-2017'!C74</f>
        <v>712513193</v>
      </c>
      <c r="D74" s="27">
        <v>515628354</v>
      </c>
      <c r="E74" s="27">
        <v>196884839</v>
      </c>
      <c r="F74" s="27">
        <f>'[1]Tien 08T-2017'!F74</f>
        <v>7899139</v>
      </c>
      <c r="G74" s="27">
        <f>'[1]Tien 08T-2017'!G74</f>
        <v>9018442</v>
      </c>
      <c r="H74" s="27">
        <f>'[1]Tien 08T-2017'!H74</f>
        <v>704614054</v>
      </c>
      <c r="I74" s="27">
        <f>'[1]Tien 08T-2017'!I74</f>
        <v>517058505</v>
      </c>
      <c r="J74" s="27">
        <f>'[1]Tien 08T-2017'!J74</f>
        <v>89984498</v>
      </c>
      <c r="K74" s="27">
        <f>'[1]Tien 08T-2017'!K74</f>
        <v>13034522</v>
      </c>
      <c r="L74" s="27">
        <f>'[1]Tien 08T-2017'!L74</f>
        <v>4401</v>
      </c>
      <c r="M74" s="27">
        <f>'[1]Tien 08T-2017'!M74</f>
        <v>396556362</v>
      </c>
      <c r="N74" s="27">
        <f>'[1]Tien 08T-2017'!N74</f>
        <v>10003399</v>
      </c>
      <c r="O74" s="27">
        <f>'[1]Tien 08T-2017'!O74</f>
        <v>99447</v>
      </c>
      <c r="P74" s="27">
        <f>'[1]Tien 08T-2017'!P74</f>
        <v>0</v>
      </c>
      <c r="Q74" s="27">
        <f>'[1]Tien 08T-2017'!Q74</f>
        <v>7375876</v>
      </c>
      <c r="R74" s="27">
        <f>'[1]Tien 08T-2017'!R74</f>
        <v>187555549</v>
      </c>
      <c r="S74" s="27">
        <f t="shared" si="12"/>
        <v>601590633</v>
      </c>
      <c r="T74" s="28">
        <f t="shared" si="13"/>
        <v>0.19924905983318078</v>
      </c>
      <c r="U74" s="29">
        <v>515628354</v>
      </c>
      <c r="V74" s="29">
        <f t="shared" si="14"/>
        <v>196884839</v>
      </c>
      <c r="W74" s="29">
        <f t="shared" si="15"/>
        <v>0</v>
      </c>
      <c r="X74" s="22">
        <f t="shared" si="16"/>
        <v>414035084</v>
      </c>
      <c r="Y74" s="31">
        <v>272726455</v>
      </c>
      <c r="Z74" s="32">
        <f t="shared" si="17"/>
        <v>0.5181331932026909</v>
      </c>
      <c r="AA74" s="32">
        <f t="shared" si="18"/>
        <v>0.7338180413301832</v>
      </c>
      <c r="AB74" s="34">
        <v>36</v>
      </c>
      <c r="AC74" s="34">
        <v>36</v>
      </c>
      <c r="AD74" s="36">
        <f t="shared" si="19"/>
        <v>0</v>
      </c>
      <c r="AE74" s="35">
        <f t="shared" si="20"/>
        <v>0</v>
      </c>
      <c r="AF74" s="35">
        <f t="shared" si="21"/>
        <v>0</v>
      </c>
      <c r="AG74" s="35">
        <f t="shared" si="22"/>
        <v>0</v>
      </c>
      <c r="AH74" s="35">
        <f>Y74-'[2]Tien 12T-2016'!U75</f>
        <v>0</v>
      </c>
    </row>
    <row r="75" spans="1:34" s="11" customFormat="1" ht="20.25" customHeight="1">
      <c r="A75" s="12">
        <v>61</v>
      </c>
      <c r="B75" s="13" t="str">
        <f>'[1]Tien 08T-2017'!B75</f>
        <v>Vĩnh Long</v>
      </c>
      <c r="C75" s="27">
        <f>'[1]Tien 08T-2017'!C75</f>
        <v>1445077765</v>
      </c>
      <c r="D75" s="27">
        <v>953639409.76</v>
      </c>
      <c r="E75" s="27">
        <v>491438355.24</v>
      </c>
      <c r="F75" s="27">
        <f>'[1]Tien 08T-2017'!F75</f>
        <v>32173077</v>
      </c>
      <c r="G75" s="27">
        <f>'[1]Tien 08T-2017'!G75</f>
        <v>0</v>
      </c>
      <c r="H75" s="27">
        <f>'[1]Tien 08T-2017'!H75</f>
        <v>1412904688</v>
      </c>
      <c r="I75" s="27">
        <f>'[1]Tien 08T-2017'!I75</f>
        <v>670999893.117</v>
      </c>
      <c r="J75" s="27">
        <f>'[1]Tien 08T-2017'!J75</f>
        <v>109173528</v>
      </c>
      <c r="K75" s="27">
        <f>'[1]Tien 08T-2017'!K75</f>
        <v>19770249</v>
      </c>
      <c r="L75" s="27">
        <f>'[1]Tien 08T-2017'!L75</f>
        <v>0</v>
      </c>
      <c r="M75" s="27">
        <f>'[1]Tien 08T-2017'!M75</f>
        <v>494802516.117</v>
      </c>
      <c r="N75" s="27">
        <f>'[1]Tien 08T-2017'!N75</f>
        <v>37909585</v>
      </c>
      <c r="O75" s="27">
        <f>'[1]Tien 08T-2017'!O75</f>
        <v>5539092</v>
      </c>
      <c r="P75" s="27">
        <f>'[1]Tien 08T-2017'!P75</f>
        <v>0</v>
      </c>
      <c r="Q75" s="27">
        <f>'[1]Tien 08T-2017'!Q75</f>
        <v>3804923</v>
      </c>
      <c r="R75" s="27">
        <f>'[1]Tien 08T-2017'!R75</f>
        <v>741904795</v>
      </c>
      <c r="S75" s="27">
        <f t="shared" si="12"/>
        <v>1283960911.117</v>
      </c>
      <c r="T75" s="28">
        <f t="shared" si="13"/>
        <v>0.19216661332242047</v>
      </c>
      <c r="U75" s="29">
        <v>953639409.76</v>
      </c>
      <c r="V75" s="29">
        <f t="shared" si="14"/>
        <v>491438355.24</v>
      </c>
      <c r="W75" s="29">
        <f t="shared" si="15"/>
        <v>0</v>
      </c>
      <c r="X75" s="22">
        <f t="shared" si="16"/>
        <v>542056116.117</v>
      </c>
      <c r="Y75" s="31">
        <v>317269502.56</v>
      </c>
      <c r="Z75" s="32">
        <f t="shared" si="17"/>
        <v>0.7085036908471521</v>
      </c>
      <c r="AA75" s="32">
        <f t="shared" si="18"/>
        <v>0.4749081086756221</v>
      </c>
      <c r="AB75" s="34">
        <v>18</v>
      </c>
      <c r="AC75" s="34">
        <v>40</v>
      </c>
      <c r="AD75" s="36">
        <f t="shared" si="19"/>
        <v>0</v>
      </c>
      <c r="AE75" s="35">
        <f t="shared" si="20"/>
        <v>0</v>
      </c>
      <c r="AF75" s="35">
        <f t="shared" si="21"/>
        <v>-0.11699998378753662</v>
      </c>
      <c r="AG75" s="35">
        <f t="shared" si="22"/>
        <v>0</v>
      </c>
      <c r="AH75" s="35">
        <f>Y75-'[2]Tien 12T-2016'!U76</f>
        <v>0</v>
      </c>
    </row>
    <row r="76" spans="1:34" s="11" customFormat="1" ht="20.25" customHeight="1">
      <c r="A76" s="14">
        <v>62</v>
      </c>
      <c r="B76" s="13" t="str">
        <f>'[1]Tien 08T-2017'!B76</f>
        <v>Vĩnh Phúc</v>
      </c>
      <c r="C76" s="27">
        <f>'[1]Tien 08T-2017'!C76</f>
        <v>604205389</v>
      </c>
      <c r="D76" s="27">
        <v>362983367</v>
      </c>
      <c r="E76" s="27">
        <v>241222022</v>
      </c>
      <c r="F76" s="27">
        <f>'[1]Tien 08T-2017'!F76</f>
        <v>20741472</v>
      </c>
      <c r="G76" s="27">
        <f>'[1]Tien 08T-2017'!G76</f>
        <v>40260136</v>
      </c>
      <c r="H76" s="27">
        <f>'[1]Tien 08T-2017'!H76</f>
        <v>583463917</v>
      </c>
      <c r="I76" s="27">
        <f>'[1]Tien 08T-2017'!I76</f>
        <v>447294285</v>
      </c>
      <c r="J76" s="27">
        <f>'[1]Tien 08T-2017'!J76</f>
        <v>111762969</v>
      </c>
      <c r="K76" s="27">
        <f>'[1]Tien 08T-2017'!K76</f>
        <v>18115646</v>
      </c>
      <c r="L76" s="27">
        <f>'[1]Tien 08T-2017'!L76</f>
        <v>107497</v>
      </c>
      <c r="M76" s="27">
        <f>'[1]Tien 08T-2017'!M76</f>
        <v>282096440</v>
      </c>
      <c r="N76" s="27">
        <f>'[1]Tien 08T-2017'!N76</f>
        <v>20635414</v>
      </c>
      <c r="O76" s="27">
        <f>'[1]Tien 08T-2017'!O76</f>
        <v>5627739</v>
      </c>
      <c r="P76" s="27">
        <f>'[1]Tien 08T-2017'!P76</f>
        <v>8729162</v>
      </c>
      <c r="Q76" s="27">
        <f>'[1]Tien 08T-2017'!Q76</f>
        <v>219418</v>
      </c>
      <c r="R76" s="27">
        <f>'[1]Tien 08T-2017'!R76</f>
        <v>136169632</v>
      </c>
      <c r="S76" s="27">
        <f t="shared" si="12"/>
        <v>453477805</v>
      </c>
      <c r="T76" s="28">
        <f t="shared" si="13"/>
        <v>0.29060534945131256</v>
      </c>
      <c r="U76" s="29">
        <v>362983367</v>
      </c>
      <c r="V76" s="29">
        <f t="shared" si="14"/>
        <v>241222022</v>
      </c>
      <c r="W76" s="29">
        <f t="shared" si="15"/>
        <v>0</v>
      </c>
      <c r="X76" s="22">
        <f t="shared" si="16"/>
        <v>317308173</v>
      </c>
      <c r="Y76" s="31">
        <v>276891024</v>
      </c>
      <c r="Z76" s="32">
        <f t="shared" si="17"/>
        <v>0.1459677111093352</v>
      </c>
      <c r="AA76" s="32">
        <f t="shared" si="18"/>
        <v>0.7666185893719971</v>
      </c>
      <c r="AB76" s="34">
        <v>41</v>
      </c>
      <c r="AC76" s="34">
        <v>9</v>
      </c>
      <c r="AD76" s="36">
        <f t="shared" si="19"/>
        <v>0</v>
      </c>
      <c r="AE76" s="35">
        <f t="shared" si="20"/>
        <v>0</v>
      </c>
      <c r="AF76" s="35">
        <f t="shared" si="21"/>
        <v>0</v>
      </c>
      <c r="AG76" s="35">
        <f t="shared" si="22"/>
        <v>0</v>
      </c>
      <c r="AH76" s="35">
        <f>Y76-'[2]Tien 12T-2016'!U77</f>
        <v>0</v>
      </c>
    </row>
    <row r="77" spans="1:34" s="11" customFormat="1" ht="20.25" customHeight="1">
      <c r="A77" s="12">
        <v>63</v>
      </c>
      <c r="B77" s="13" t="str">
        <f>'[1]Tien 08T-2017'!B77</f>
        <v>Yên Bái</v>
      </c>
      <c r="C77" s="27">
        <f>'[1]Tien 08T-2017'!C77</f>
        <v>175218758</v>
      </c>
      <c r="D77" s="27">
        <v>147186665</v>
      </c>
      <c r="E77" s="27">
        <v>28032093</v>
      </c>
      <c r="F77" s="27">
        <f>'[1]Tien 08T-2017'!F77</f>
        <v>2268874</v>
      </c>
      <c r="G77" s="27">
        <f>'[1]Tien 08T-2017'!G77</f>
        <v>0</v>
      </c>
      <c r="H77" s="27">
        <f>'[1]Tien 08T-2017'!H77</f>
        <v>172949884</v>
      </c>
      <c r="I77" s="27">
        <f>'[1]Tien 08T-2017'!I77</f>
        <v>95576617</v>
      </c>
      <c r="J77" s="27">
        <f>'[1]Tien 08T-2017'!J77</f>
        <v>14635872</v>
      </c>
      <c r="K77" s="27">
        <f>'[1]Tien 08T-2017'!K77</f>
        <v>6643617</v>
      </c>
      <c r="L77" s="27">
        <f>'[1]Tien 08T-2017'!L77</f>
        <v>77393</v>
      </c>
      <c r="M77" s="27">
        <f>'[1]Tien 08T-2017'!M77</f>
        <v>74167016</v>
      </c>
      <c r="N77" s="27">
        <f>'[1]Tien 08T-2017'!N77</f>
        <v>52719</v>
      </c>
      <c r="O77" s="27">
        <f>'[1]Tien 08T-2017'!O77</f>
        <v>0</v>
      </c>
      <c r="P77" s="27">
        <f>'[1]Tien 08T-2017'!P77</f>
        <v>0</v>
      </c>
      <c r="Q77" s="27">
        <f>'[1]Tien 08T-2017'!Q77</f>
        <v>0</v>
      </c>
      <c r="R77" s="27">
        <f>'[1]Tien 08T-2017'!R77</f>
        <v>77373267</v>
      </c>
      <c r="S77" s="27">
        <f t="shared" si="12"/>
        <v>151593002</v>
      </c>
      <c r="T77" s="28">
        <f t="shared" si="13"/>
        <v>0.22345300210824579</v>
      </c>
      <c r="U77" s="29">
        <v>147186665</v>
      </c>
      <c r="V77" s="29">
        <f t="shared" si="14"/>
        <v>28032093</v>
      </c>
      <c r="W77" s="29">
        <f t="shared" si="15"/>
        <v>0</v>
      </c>
      <c r="X77" s="22">
        <f t="shared" si="16"/>
        <v>74219735</v>
      </c>
      <c r="Y77" s="11">
        <v>35506253</v>
      </c>
      <c r="Z77" s="32">
        <f t="shared" si="17"/>
        <v>1.090328568322881</v>
      </c>
      <c r="AA77" s="32">
        <f t="shared" si="18"/>
        <v>0.5526260832878037</v>
      </c>
      <c r="AB77" s="34">
        <v>55</v>
      </c>
      <c r="AC77" s="34">
        <v>25</v>
      </c>
      <c r="AD77" s="36">
        <f t="shared" si="19"/>
        <v>0</v>
      </c>
      <c r="AE77" s="35">
        <f t="shared" si="20"/>
        <v>0</v>
      </c>
      <c r="AF77" s="35">
        <f t="shared" si="21"/>
        <v>0</v>
      </c>
      <c r="AG77" s="35">
        <f t="shared" si="22"/>
        <v>0</v>
      </c>
      <c r="AH77" s="35">
        <f>Y77-'[2]Tien 12T-2016'!U78</f>
        <v>0</v>
      </c>
    </row>
    <row r="78" spans="2:20" ht="15.75">
      <c r="B78" s="56"/>
      <c r="C78" s="56"/>
      <c r="D78" s="56"/>
      <c r="E78" s="56"/>
      <c r="F78" s="15"/>
      <c r="G78" s="15"/>
      <c r="H78" s="16"/>
      <c r="I78" s="16"/>
      <c r="J78" s="16"/>
      <c r="K78" s="16"/>
      <c r="L78" s="16"/>
      <c r="M78" s="16"/>
      <c r="N78" s="16"/>
      <c r="O78" s="16"/>
      <c r="P78" s="57" t="s">
        <v>49</v>
      </c>
      <c r="Q78" s="57"/>
      <c r="R78" s="57"/>
      <c r="S78" s="57"/>
      <c r="T78" s="57"/>
    </row>
    <row r="79" spans="2:20" ht="15.75" customHeight="1">
      <c r="B79" s="19"/>
      <c r="C79" s="42" t="s">
        <v>38</v>
      </c>
      <c r="D79" s="42"/>
      <c r="E79" s="42"/>
      <c r="F79" s="18"/>
      <c r="G79" s="18"/>
      <c r="H79" s="19"/>
      <c r="I79" s="19"/>
      <c r="J79" s="19"/>
      <c r="K79" s="19"/>
      <c r="L79" s="19"/>
      <c r="M79" s="19"/>
      <c r="N79" s="19"/>
      <c r="O79" s="41"/>
      <c r="P79" s="41"/>
      <c r="Q79" s="41"/>
      <c r="R79" s="41"/>
      <c r="S79" s="19"/>
      <c r="T79" s="19"/>
    </row>
    <row r="80" spans="2:20" ht="15.7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41"/>
      <c r="P80" s="41"/>
      <c r="Q80" s="41"/>
      <c r="R80" s="41"/>
      <c r="S80" s="19"/>
      <c r="T80" s="19"/>
    </row>
    <row r="81" spans="2:20" ht="15.7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30"/>
      <c r="P81" s="30"/>
      <c r="Q81" s="30"/>
      <c r="R81" s="30"/>
      <c r="S81" s="19"/>
      <c r="T81" s="19"/>
    </row>
    <row r="82" spans="2:20" ht="15.7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30"/>
      <c r="P82" s="30"/>
      <c r="Q82" s="30"/>
      <c r="R82" s="30"/>
      <c r="S82" s="19"/>
      <c r="T82" s="19"/>
    </row>
    <row r="83" spans="2:20" ht="15.7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30"/>
      <c r="P83" s="30"/>
      <c r="Q83" s="30"/>
      <c r="R83" s="30"/>
      <c r="S83" s="19"/>
      <c r="T83" s="19"/>
    </row>
    <row r="84" spans="2:20" ht="11.25" customHeight="1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30"/>
      <c r="P84" s="30"/>
      <c r="Q84" s="30"/>
      <c r="R84" s="30"/>
      <c r="S84" s="19"/>
      <c r="T84" s="19"/>
    </row>
    <row r="85" spans="2:20" ht="15.7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30"/>
      <c r="P85" s="30"/>
      <c r="Q85" s="30"/>
      <c r="R85" s="30"/>
      <c r="S85" s="19"/>
      <c r="T85" s="19"/>
    </row>
    <row r="86" spans="2:20" ht="15.75">
      <c r="B86" s="19"/>
      <c r="C86" s="42" t="s">
        <v>46</v>
      </c>
      <c r="D86" s="42"/>
      <c r="E86" s="42"/>
      <c r="F86" s="18"/>
      <c r="G86" s="18"/>
      <c r="H86" s="19"/>
      <c r="I86" s="19"/>
      <c r="J86" s="19"/>
      <c r="K86" s="19"/>
      <c r="L86" s="19"/>
      <c r="M86" s="19"/>
      <c r="N86" s="19"/>
      <c r="O86" s="41"/>
      <c r="P86" s="41"/>
      <c r="Q86" s="41"/>
      <c r="R86" s="41"/>
      <c r="S86" s="19"/>
      <c r="T86" s="19"/>
    </row>
    <row r="87" ht="12.75">
      <c r="B87" s="17"/>
    </row>
  </sheetData>
  <sheetProtection/>
  <mergeCells count="47">
    <mergeCell ref="AA8:AA12"/>
    <mergeCell ref="Y8:Y12"/>
    <mergeCell ref="Z8:Z12"/>
    <mergeCell ref="B1:H1"/>
    <mergeCell ref="B2:H2"/>
    <mergeCell ref="A3:M3"/>
    <mergeCell ref="A4:T6"/>
    <mergeCell ref="Q7:T7"/>
    <mergeCell ref="A8:A12"/>
    <mergeCell ref="B8:B12"/>
    <mergeCell ref="C8:E8"/>
    <mergeCell ref="F8:F12"/>
    <mergeCell ref="G8:G12"/>
    <mergeCell ref="H8:R8"/>
    <mergeCell ref="S8:S12"/>
    <mergeCell ref="T8:T12"/>
    <mergeCell ref="O11:O12"/>
    <mergeCell ref="P11:P12"/>
    <mergeCell ref="Q11:Q12"/>
    <mergeCell ref="V8:V12"/>
    <mergeCell ref="X8:X12"/>
    <mergeCell ref="J10:Q10"/>
    <mergeCell ref="J11:J12"/>
    <mergeCell ref="K11:K12"/>
    <mergeCell ref="L11:L12"/>
    <mergeCell ref="M11:M12"/>
    <mergeCell ref="N11:N12"/>
    <mergeCell ref="W8:W12"/>
    <mergeCell ref="U8:U12"/>
    <mergeCell ref="C86:E86"/>
    <mergeCell ref="O86:R86"/>
    <mergeCell ref="O80:R80"/>
    <mergeCell ref="AB8:AB12"/>
    <mergeCell ref="AC8:AC12"/>
    <mergeCell ref="C9:C12"/>
    <mergeCell ref="D9:E9"/>
    <mergeCell ref="H9:H12"/>
    <mergeCell ref="I9:Q9"/>
    <mergeCell ref="R9:R12"/>
    <mergeCell ref="A13:B13"/>
    <mergeCell ref="B78:E78"/>
    <mergeCell ref="P78:T78"/>
    <mergeCell ref="C79:E79"/>
    <mergeCell ref="O79:R79"/>
    <mergeCell ref="D10:D12"/>
    <mergeCell ref="E10:E12"/>
    <mergeCell ref="I10:I12"/>
  </mergeCells>
  <printOptions/>
  <pageMargins left="0.35433070866141736" right="0.2362204724409449" top="0.4724409448818898" bottom="0.5511811023622047" header="0.31496062992125984" footer="0.31496062992125984"/>
  <pageSetup horizontalDpi="600" verticalDpi="600" orientation="landscape" paperSize="9" r:id="rId2"/>
  <headerFooter differentFirst="1"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</dc:creator>
  <cp:keywords/>
  <dc:description/>
  <cp:lastModifiedBy>Nguyen Dai Duong</cp:lastModifiedBy>
  <cp:lastPrinted>2017-03-07T08:26:43Z</cp:lastPrinted>
  <dcterms:created xsi:type="dcterms:W3CDTF">2015-11-10T02:15:15Z</dcterms:created>
  <dcterms:modified xsi:type="dcterms:W3CDTF">2017-06-14T02:41:50Z</dcterms:modified>
  <cp:category/>
  <cp:version/>
  <cp:contentType/>
  <cp:contentStatus/>
</cp:coreProperties>
</file>